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6" i="1"/>
  <c r="E36"/>
  <c r="C33"/>
  <c r="F33"/>
  <c r="E33"/>
  <c r="B33"/>
  <c r="F27"/>
  <c r="E27"/>
  <c r="C24"/>
  <c r="B24"/>
  <c r="I17"/>
  <c r="C15"/>
  <c r="B15"/>
  <c r="J24"/>
  <c r="J23"/>
  <c r="J22"/>
  <c r="J21"/>
  <c r="J19"/>
  <c r="F5"/>
  <c r="F4" s="1"/>
  <c r="C6"/>
  <c r="C5" s="1"/>
  <c r="B7"/>
  <c r="J6"/>
  <c r="J14" s="1"/>
  <c r="I6"/>
  <c r="I14" s="1"/>
  <c r="B6"/>
  <c r="B5" s="1"/>
  <c r="G5"/>
  <c r="G4" s="1"/>
  <c r="E5"/>
  <c r="E4"/>
  <c r="J17" l="1"/>
  <c r="C38"/>
  <c r="C4"/>
  <c r="B38"/>
  <c r="B4"/>
</calcChain>
</file>

<file path=xl/sharedStrings.xml><?xml version="1.0" encoding="utf-8"?>
<sst xmlns="http://schemas.openxmlformats.org/spreadsheetml/2006/main" count="125" uniqueCount="112">
  <si>
    <t>编制单位：永春县财政局</t>
    <phoneticPr fontId="4" type="noConversion"/>
  </si>
  <si>
    <t xml:space="preserve">       单位：万元</t>
    <phoneticPr fontId="4" type="noConversion"/>
  </si>
  <si>
    <t>年初      预算数</t>
    <phoneticPr fontId="4" type="noConversion"/>
  </si>
  <si>
    <t>年初上级提前下达专项</t>
    <phoneticPr fontId="4" type="noConversion"/>
  </si>
  <si>
    <t>年初    　　　　预算数</t>
    <phoneticPr fontId="4" type="noConversion"/>
  </si>
  <si>
    <r>
      <t>永春县</t>
    </r>
    <r>
      <rPr>
        <b/>
        <sz val="22"/>
        <color indexed="8"/>
        <rFont val="宋体"/>
        <family val="3"/>
        <charset val="134"/>
      </rPr>
      <t>20</t>
    </r>
    <r>
      <rPr>
        <b/>
        <sz val="22"/>
        <color indexed="8"/>
        <rFont val="宋体"/>
        <family val="3"/>
        <charset val="134"/>
      </rPr>
      <t>20年度财政收支预算调整方案（草案）</t>
    </r>
    <phoneticPr fontId="4" type="noConversion"/>
  </si>
  <si>
    <t>一般公共预算部分</t>
    <phoneticPr fontId="4" type="noConversion"/>
  </si>
  <si>
    <t>年初    　　　预算数</t>
    <phoneticPr fontId="4" type="noConversion"/>
  </si>
  <si>
    <t>调整　　  预算数</t>
    <phoneticPr fontId="4" type="noConversion"/>
  </si>
  <si>
    <t>其他预算部分</t>
    <phoneticPr fontId="4" type="noConversion"/>
  </si>
  <si>
    <t>一、县本级可支配财力合计</t>
    <phoneticPr fontId="4" type="noConversion"/>
  </si>
  <si>
    <t>支出总计</t>
    <phoneticPr fontId="4" type="noConversion"/>
  </si>
  <si>
    <t>政 府 性 基 金 预  算</t>
    <phoneticPr fontId="4" type="noConversion"/>
  </si>
  <si>
    <t>（一）一般公共预算收入</t>
    <phoneticPr fontId="4" type="noConversion"/>
  </si>
  <si>
    <t>一、一般公共预算支出</t>
    <phoneticPr fontId="4" type="noConversion"/>
  </si>
  <si>
    <r>
      <t xml:space="preserve"> </t>
    </r>
    <r>
      <rPr>
        <b/>
        <sz val="12"/>
        <color indexed="8"/>
        <rFont val="宋体"/>
        <family val="3"/>
        <charset val="134"/>
      </rPr>
      <t>收</t>
    </r>
    <r>
      <rPr>
        <b/>
        <sz val="12"/>
        <color indexed="8"/>
        <rFont val="宋体"/>
        <family val="3"/>
        <charset val="134"/>
      </rPr>
      <t xml:space="preserve">  </t>
    </r>
    <r>
      <rPr>
        <b/>
        <sz val="12"/>
        <color indexed="8"/>
        <rFont val="宋体"/>
        <family val="3"/>
        <charset val="134"/>
      </rPr>
      <t>入</t>
    </r>
    <r>
      <rPr>
        <b/>
        <sz val="12"/>
        <color indexed="8"/>
        <rFont val="宋体"/>
        <family val="3"/>
        <charset val="134"/>
      </rPr>
      <t xml:space="preserve">  </t>
    </r>
    <r>
      <rPr>
        <b/>
        <sz val="12"/>
        <color indexed="8"/>
        <rFont val="宋体"/>
        <family val="3"/>
        <charset val="134"/>
      </rPr>
      <t>科 目</t>
    </r>
    <r>
      <rPr>
        <b/>
        <sz val="12"/>
        <color indexed="8"/>
        <rFont val="宋体"/>
        <family val="3"/>
        <charset val="134"/>
      </rPr>
      <t xml:space="preserve"> </t>
    </r>
    <phoneticPr fontId="4" type="noConversion"/>
  </si>
  <si>
    <t>年初预算数</t>
    <phoneticPr fontId="4" type="noConversion"/>
  </si>
  <si>
    <t>调整预算数</t>
    <phoneticPr fontId="4" type="noConversion"/>
  </si>
  <si>
    <t xml:space="preserve"> 1、税收合计</t>
    <phoneticPr fontId="4" type="noConversion"/>
  </si>
  <si>
    <t xml:space="preserve"> (一)一般公共服务支出</t>
    <phoneticPr fontId="13" type="noConversion"/>
  </si>
  <si>
    <t>政府性基金本年收入小计</t>
    <phoneticPr fontId="4" type="noConversion"/>
  </si>
  <si>
    <r>
      <t xml:space="preserve"> （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）增值税</t>
    </r>
    <phoneticPr fontId="4" type="noConversion"/>
  </si>
  <si>
    <t xml:space="preserve"> (二)国防支出</t>
    <phoneticPr fontId="13" type="noConversion"/>
  </si>
  <si>
    <t xml:space="preserve"> 1、国有土地使用权出让收入</t>
    <phoneticPr fontId="4" type="noConversion"/>
  </si>
  <si>
    <r>
      <t xml:space="preserve">  </t>
    </r>
    <r>
      <rPr>
        <sz val="12"/>
        <rFont val="宋体"/>
        <family val="3"/>
        <charset val="134"/>
      </rPr>
      <t xml:space="preserve">       国内</t>
    </r>
    <r>
      <rPr>
        <sz val="12"/>
        <rFont val="宋体"/>
        <family val="3"/>
        <charset val="134"/>
      </rPr>
      <t>增值税</t>
    </r>
    <phoneticPr fontId="4" type="noConversion"/>
  </si>
  <si>
    <t xml:space="preserve"> (三)公共安全支出</t>
    <phoneticPr fontId="13" type="noConversion"/>
  </si>
  <si>
    <t xml:space="preserve"> 2、城市基础设施配套费收入</t>
    <phoneticPr fontId="4" type="noConversion"/>
  </si>
  <si>
    <r>
      <t xml:space="preserve">         营</t>
    </r>
    <r>
      <rPr>
        <sz val="12"/>
        <rFont val="宋体"/>
        <family val="3"/>
        <charset val="134"/>
      </rPr>
      <t>改增增值税</t>
    </r>
    <phoneticPr fontId="4" type="noConversion"/>
  </si>
  <si>
    <t xml:space="preserve"> (四)教育支出</t>
    <phoneticPr fontId="13" type="noConversion"/>
  </si>
  <si>
    <t xml:space="preserve"> 3、污水处理费收入</t>
    <phoneticPr fontId="4" type="noConversion"/>
  </si>
  <si>
    <r>
      <t xml:space="preserve"> （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）营业税</t>
    </r>
    <phoneticPr fontId="4" type="noConversion"/>
  </si>
  <si>
    <t xml:space="preserve"> (五)科学技术支出</t>
    <phoneticPr fontId="13" type="noConversion"/>
  </si>
  <si>
    <t xml:space="preserve"> 4、福利彩票公益金收入</t>
    <phoneticPr fontId="4" type="noConversion"/>
  </si>
  <si>
    <r>
      <t xml:space="preserve"> （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）企业所得税（40%）</t>
    </r>
    <phoneticPr fontId="4" type="noConversion"/>
  </si>
  <si>
    <t xml:space="preserve"> (六)文化旅游体育与传媒支出</t>
    <phoneticPr fontId="13" type="noConversion"/>
  </si>
  <si>
    <t xml:space="preserve"> 5、体育彩票公益金收入</t>
    <phoneticPr fontId="4" type="noConversion"/>
  </si>
  <si>
    <r>
      <t xml:space="preserve"> （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）个人所得税（40%）</t>
    </r>
    <phoneticPr fontId="4" type="noConversion"/>
  </si>
  <si>
    <t xml:space="preserve"> (七)社会保障和就业支出</t>
    <phoneticPr fontId="13" type="noConversion"/>
  </si>
  <si>
    <t>政府性基金上年结余</t>
    <phoneticPr fontId="4" type="noConversion"/>
  </si>
  <si>
    <r>
      <t xml:space="preserve"> （</t>
    </r>
    <r>
      <rPr>
        <sz val="12"/>
        <rFont val="宋体"/>
        <family val="3"/>
        <charset val="134"/>
      </rPr>
      <t>5</t>
    </r>
    <r>
      <rPr>
        <sz val="12"/>
        <rFont val="宋体"/>
        <family val="3"/>
        <charset val="134"/>
      </rPr>
      <t>）其他工商税收</t>
    </r>
    <phoneticPr fontId="4" type="noConversion"/>
  </si>
  <si>
    <t xml:space="preserve"> (八)卫生健康支出</t>
    <phoneticPr fontId="13" type="noConversion"/>
  </si>
  <si>
    <t>新增地方政府专项债券收入</t>
    <phoneticPr fontId="4" type="noConversion"/>
  </si>
  <si>
    <r>
      <t xml:space="preserve"> （</t>
    </r>
    <r>
      <rPr>
        <sz val="12"/>
        <rFont val="宋体"/>
        <family val="3"/>
        <charset val="134"/>
      </rPr>
      <t>6</t>
    </r>
    <r>
      <rPr>
        <sz val="12"/>
        <rFont val="宋体"/>
        <family val="3"/>
        <charset val="134"/>
      </rPr>
      <t>）契税和耕地占用税</t>
    </r>
    <phoneticPr fontId="4" type="noConversion"/>
  </si>
  <si>
    <t xml:space="preserve"> (九)节能环保支出</t>
    <phoneticPr fontId="13" type="noConversion"/>
  </si>
  <si>
    <t>政府性基金收入合计</t>
    <phoneticPr fontId="4" type="noConversion"/>
  </si>
  <si>
    <t xml:space="preserve"> 2、非税收入</t>
    <phoneticPr fontId="4" type="noConversion"/>
  </si>
  <si>
    <t xml:space="preserve"> (十)城乡社区支出</t>
    <phoneticPr fontId="13" type="noConversion"/>
  </si>
  <si>
    <t>另：上级提前下达专项补助</t>
    <phoneticPr fontId="4" type="noConversion"/>
  </si>
  <si>
    <r>
      <t xml:space="preserve"> （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）专项收入</t>
    </r>
    <phoneticPr fontId="4" type="noConversion"/>
  </si>
  <si>
    <t xml:space="preserve"> (十一)农林水支出</t>
    <phoneticPr fontId="13" type="noConversion"/>
  </si>
  <si>
    <t>支 出 科 目</t>
    <phoneticPr fontId="4" type="noConversion"/>
  </si>
  <si>
    <r>
      <t xml:space="preserve">    </t>
    </r>
    <r>
      <rPr>
        <sz val="12"/>
        <rFont val="宋体"/>
        <family val="3"/>
        <charset val="134"/>
      </rPr>
      <t>其中：</t>
    </r>
    <r>
      <rPr>
        <sz val="12"/>
        <rFont val="宋体"/>
        <family val="3"/>
        <charset val="134"/>
      </rPr>
      <t>教育费附加收入</t>
    </r>
    <phoneticPr fontId="4" type="noConversion"/>
  </si>
  <si>
    <t xml:space="preserve"> (十二)交通运输支出</t>
    <phoneticPr fontId="13" type="noConversion"/>
  </si>
  <si>
    <t>政府性基金支出合计</t>
    <phoneticPr fontId="4" type="noConversion"/>
  </si>
  <si>
    <r>
      <t xml:space="preserve"> （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）行政事业性收费收入</t>
    </r>
    <phoneticPr fontId="4" type="noConversion"/>
  </si>
  <si>
    <t xml:space="preserve"> 1、债务还本付息及发行费支出</t>
    <phoneticPr fontId="4" type="noConversion"/>
  </si>
  <si>
    <r>
      <t xml:space="preserve"> （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）罚没收入</t>
    </r>
    <phoneticPr fontId="4" type="noConversion"/>
  </si>
  <si>
    <t xml:space="preserve"> (十四)商业服务业等支出</t>
    <phoneticPr fontId="13" type="noConversion"/>
  </si>
  <si>
    <t xml:space="preserve"> 2、国有土地使用权出让支出</t>
    <phoneticPr fontId="4" type="noConversion"/>
  </si>
  <si>
    <r>
      <t xml:space="preserve"> （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）国有资本经营收入</t>
    </r>
    <phoneticPr fontId="4" type="noConversion"/>
  </si>
  <si>
    <t xml:space="preserve"> (十五)自然资源海洋气象等支出</t>
    <phoneticPr fontId="4" type="noConversion"/>
  </si>
  <si>
    <t xml:space="preserve">     其中：调出资金</t>
    <phoneticPr fontId="4" type="noConversion"/>
  </si>
  <si>
    <t xml:space="preserve"> （5）国有资源有偿使用收入</t>
    <phoneticPr fontId="4" type="noConversion"/>
  </si>
  <si>
    <t xml:space="preserve"> (十六)住房保障支出</t>
    <phoneticPr fontId="4" type="noConversion"/>
  </si>
  <si>
    <t xml:space="preserve"> 3、城市基础设施配套费支出</t>
    <phoneticPr fontId="4" type="noConversion"/>
  </si>
  <si>
    <r>
      <t xml:space="preserve"> （</t>
    </r>
    <r>
      <rPr>
        <sz val="12"/>
        <rFont val="宋体"/>
        <family val="3"/>
        <charset val="134"/>
      </rPr>
      <t>6</t>
    </r>
    <r>
      <rPr>
        <sz val="12"/>
        <rFont val="宋体"/>
        <family val="3"/>
        <charset val="134"/>
      </rPr>
      <t>）政府住房基金收入</t>
    </r>
    <phoneticPr fontId="4" type="noConversion"/>
  </si>
  <si>
    <t xml:space="preserve"> (十七)粮油物资储备支出</t>
    <phoneticPr fontId="4" type="noConversion"/>
  </si>
  <si>
    <t xml:space="preserve"> 4、污水处理费支出</t>
    <phoneticPr fontId="4" type="noConversion"/>
  </si>
  <si>
    <r>
      <t xml:space="preserve"> （</t>
    </r>
    <r>
      <rPr>
        <sz val="12"/>
        <rFont val="宋体"/>
        <family val="3"/>
        <charset val="134"/>
      </rPr>
      <t>7</t>
    </r>
    <r>
      <rPr>
        <sz val="12"/>
        <rFont val="宋体"/>
        <family val="3"/>
        <charset val="134"/>
      </rPr>
      <t>）其他收入</t>
    </r>
    <phoneticPr fontId="4" type="noConversion"/>
  </si>
  <si>
    <t>（十八）灾害防治及应急管理支出</t>
    <phoneticPr fontId="4" type="noConversion"/>
  </si>
  <si>
    <t xml:space="preserve"> 5、福利彩票公益金支出</t>
    <phoneticPr fontId="4" type="noConversion"/>
  </si>
  <si>
    <t>（二）上级财力性补助收入</t>
    <phoneticPr fontId="4" type="noConversion"/>
  </si>
  <si>
    <t xml:space="preserve"> (十九)债务付息及发行费支出</t>
    <phoneticPr fontId="13" type="noConversion"/>
  </si>
  <si>
    <t xml:space="preserve"> 6、体育彩票公益金支出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</si>
  <si>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1、</t>
    </r>
    <r>
      <rPr>
        <sz val="12"/>
        <rFont val="宋体"/>
        <family val="3"/>
        <charset val="134"/>
      </rPr>
      <t>返还性收入</t>
    </r>
    <phoneticPr fontId="4" type="noConversion"/>
  </si>
  <si>
    <t xml:space="preserve"> (二十)其他支出</t>
    <phoneticPr fontId="13" type="noConversion"/>
  </si>
  <si>
    <t xml:space="preserve"> 7、专项债券收入安排的支出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</si>
  <si>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2、</t>
    </r>
    <r>
      <rPr>
        <sz val="12"/>
        <rFont val="宋体"/>
        <family val="3"/>
        <charset val="134"/>
      </rPr>
      <t>一般性财力转移支付收入</t>
    </r>
    <phoneticPr fontId="4" type="noConversion"/>
  </si>
  <si>
    <t xml:space="preserve">     其中：预备费</t>
    <phoneticPr fontId="4" type="noConversion"/>
  </si>
  <si>
    <t>（三）新增地方政府一般债务收入</t>
    <phoneticPr fontId="4" type="noConversion"/>
  </si>
  <si>
    <t>二、上解支出</t>
    <phoneticPr fontId="4" type="noConversion"/>
  </si>
  <si>
    <t>国 有 资 本 经 营 预  算</t>
    <phoneticPr fontId="4" type="noConversion"/>
  </si>
  <si>
    <t>（四）调入预算稳定调节基金</t>
    <phoneticPr fontId="4" type="noConversion"/>
  </si>
  <si>
    <t xml:space="preserve">   1、体制上解</t>
    <phoneticPr fontId="4" type="noConversion"/>
  </si>
  <si>
    <t>科    目</t>
    <phoneticPr fontId="4" type="noConversion"/>
  </si>
  <si>
    <t>（五）上年结转</t>
    <phoneticPr fontId="4" type="noConversion"/>
  </si>
  <si>
    <t xml:space="preserve">   2、其他上解</t>
    <phoneticPr fontId="4" type="noConversion"/>
  </si>
  <si>
    <t>国有资本经营预算收入</t>
    <phoneticPr fontId="4" type="noConversion"/>
  </si>
  <si>
    <t>（六）调入资金</t>
    <phoneticPr fontId="4" type="noConversion"/>
  </si>
  <si>
    <t>三、援助其他地区支出</t>
    <phoneticPr fontId="4" type="noConversion"/>
  </si>
  <si>
    <t>国有资本经营预算支出</t>
    <phoneticPr fontId="4" type="noConversion"/>
  </si>
  <si>
    <t>另：上级提前下达专项性补助</t>
    <phoneticPr fontId="4" type="noConversion"/>
  </si>
  <si>
    <t>四、债务还本</t>
    <phoneticPr fontId="4" type="noConversion"/>
  </si>
  <si>
    <t>调出资金</t>
    <phoneticPr fontId="4" type="noConversion"/>
  </si>
  <si>
    <t>另：财税三家收入任务数</t>
    <phoneticPr fontId="4" type="noConversion"/>
  </si>
  <si>
    <t>社 会 保 险 基 金 预 算</t>
    <phoneticPr fontId="4" type="noConversion"/>
  </si>
  <si>
    <t>二、上划中央税收收入</t>
    <phoneticPr fontId="4" type="noConversion"/>
  </si>
  <si>
    <t xml:space="preserve">   一般公共预算总收入</t>
    <phoneticPr fontId="4" type="noConversion"/>
  </si>
  <si>
    <r>
      <t xml:space="preserve"> 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1、增值税</t>
    </r>
    <phoneticPr fontId="4" type="noConversion"/>
  </si>
  <si>
    <t xml:space="preserve">     1、税务局</t>
    <phoneticPr fontId="4" type="noConversion"/>
  </si>
  <si>
    <t>社会保险基金预算收入</t>
    <phoneticPr fontId="4" type="noConversion"/>
  </si>
  <si>
    <r>
      <t xml:space="preserve"> 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2、消费税</t>
    </r>
    <phoneticPr fontId="4" type="noConversion"/>
  </si>
  <si>
    <t xml:space="preserve">     2、财政局</t>
    <phoneticPr fontId="4" type="noConversion"/>
  </si>
  <si>
    <t xml:space="preserve">  其中：保险费收入</t>
    <phoneticPr fontId="4" type="noConversion"/>
  </si>
  <si>
    <r>
      <t xml:space="preserve"> 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3、所得税</t>
    </r>
    <phoneticPr fontId="4" type="noConversion"/>
  </si>
  <si>
    <t xml:space="preserve">   一般公共预算收入</t>
    <phoneticPr fontId="4" type="noConversion"/>
  </si>
  <si>
    <t xml:space="preserve">       财政补贴收入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</si>
  <si>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 4、车辆购置税</t>
    </r>
    <phoneticPr fontId="4" type="noConversion"/>
  </si>
  <si>
    <t>社会保险基金预算支出</t>
    <phoneticPr fontId="4" type="noConversion"/>
  </si>
  <si>
    <t>三、一般公共预算总收入</t>
    <phoneticPr fontId="4" type="noConversion"/>
  </si>
  <si>
    <t>结转下年使用</t>
    <phoneticPr fontId="4" type="noConversion"/>
  </si>
  <si>
    <t xml:space="preserve"> (十三)资源勘探工业信息等支出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</si>
</sst>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;__x0000_"/>
  </numFmts>
  <fonts count="1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22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2"/>
      <name val="Courier"/>
      <family val="3"/>
    </font>
    <font>
      <sz val="11"/>
      <name val="宋体"/>
      <family val="3"/>
      <charset val="134"/>
    </font>
    <font>
      <sz val="12"/>
      <name val="MS Serif"/>
      <family val="1"/>
    </font>
    <font>
      <b/>
      <sz val="11"/>
      <color indexed="8"/>
      <name val="宋体"/>
      <family val="3"/>
      <charset val="134"/>
    </font>
    <font>
      <sz val="12"/>
      <name val="Times New Roman"/>
      <family val="1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2" fontId="11" fillId="0" borderId="0"/>
    <xf numFmtId="0" fontId="15" fillId="0" borderId="0"/>
  </cellStyleXfs>
  <cellXfs count="65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0" borderId="0" xfId="1" applyFont="1" applyAlignment="1"/>
    <xf numFmtId="0" fontId="5" fillId="0" borderId="0" xfId="1" applyFont="1" applyBorder="1" applyAlignment="1">
      <alignment horizontal="left" wrapText="1"/>
    </xf>
    <xf numFmtId="0" fontId="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/>
    </xf>
    <xf numFmtId="0" fontId="9" fillId="3" borderId="1" xfId="1" applyFont="1" applyFill="1" applyBorder="1" applyAlignment="1">
      <alignment vertical="center"/>
    </xf>
    <xf numFmtId="0" fontId="7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1" fontId="9" fillId="0" borderId="1" xfId="1" applyNumberFormat="1" applyFont="1" applyBorder="1" applyAlignment="1">
      <alignment horizontal="center" vertical="center"/>
    </xf>
    <xf numFmtId="2" fontId="12" fillId="0" borderId="1" xfId="2" applyFont="1" applyBorder="1" applyAlignment="1" applyProtection="1">
      <alignment horizontal="left" vertical="center"/>
    </xf>
    <xf numFmtId="176" fontId="1" fillId="0" borderId="1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4" fillId="0" borderId="1" xfId="1" applyFont="1" applyBorder="1" applyProtection="1"/>
    <xf numFmtId="0" fontId="1" fillId="3" borderId="1" xfId="1" applyFont="1" applyFill="1" applyBorder="1" applyAlignment="1">
      <alignment vertical="center"/>
    </xf>
    <xf numFmtId="1" fontId="1" fillId="0" borderId="1" xfId="1" applyNumberFormat="1" applyFont="1" applyBorder="1" applyAlignment="1">
      <alignment horizontal="center" vertical="center"/>
    </xf>
    <xf numFmtId="1" fontId="12" fillId="0" borderId="1" xfId="3" applyNumberFormat="1" applyFont="1" applyFill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2" fontId="12" fillId="0" borderId="1" xfId="2" applyFont="1" applyFill="1" applyBorder="1" applyAlignment="1" applyProtection="1">
      <alignment horizontal="left" vertical="center"/>
    </xf>
    <xf numFmtId="177" fontId="1" fillId="0" borderId="1" xfId="1" applyNumberFormat="1" applyFont="1" applyBorder="1" applyAlignment="1">
      <alignment horizontal="center" vertical="center"/>
    </xf>
    <xf numFmtId="0" fontId="0" fillId="3" borderId="1" xfId="1" applyFont="1" applyFill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1" fontId="7" fillId="0" borderId="1" xfId="3" applyNumberFormat="1" applyFont="1" applyFill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176" fontId="9" fillId="0" borderId="1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4" fillId="0" borderId="1" xfId="1" applyFont="1" applyBorder="1" applyAlignment="1" applyProtection="1">
      <alignment horizontal="center" vertical="center"/>
    </xf>
    <xf numFmtId="0" fontId="1" fillId="0" borderId="1" xfId="1" applyFont="1" applyBorder="1" applyAlignment="1">
      <alignment vertical="center"/>
    </xf>
    <xf numFmtId="176" fontId="12" fillId="0" borderId="5" xfId="1" applyNumberFormat="1" applyFont="1" applyBorder="1" applyAlignment="1" applyProtection="1">
      <alignment horizontal="left" vertical="center"/>
      <protection locked="0"/>
    </xf>
    <xf numFmtId="0" fontId="0" fillId="0" borderId="1" xfId="1" applyFont="1" applyBorder="1" applyAlignment="1">
      <alignment vertical="center"/>
    </xf>
    <xf numFmtId="176" fontId="12" fillId="0" borderId="6" xfId="1" applyNumberFormat="1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>
      <alignment vertical="center"/>
    </xf>
    <xf numFmtId="2" fontId="12" fillId="0" borderId="2" xfId="2" applyFont="1" applyBorder="1" applyAlignment="1" applyProtection="1">
      <alignment horizontal="left" vertical="center"/>
    </xf>
    <xf numFmtId="0" fontId="0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vertical="center"/>
    </xf>
    <xf numFmtId="0" fontId="12" fillId="0" borderId="1" xfId="1" applyFont="1" applyBorder="1" applyAlignment="1">
      <alignment vertical="center"/>
    </xf>
    <xf numFmtId="176" fontId="16" fillId="0" borderId="1" xfId="1" applyNumberFormat="1" applyFont="1" applyBorder="1" applyAlignment="1" applyProtection="1">
      <alignment horizontal="center" vertical="center"/>
    </xf>
    <xf numFmtId="0" fontId="9" fillId="0" borderId="1" xfId="1" applyFont="1" applyBorder="1" applyAlignment="1">
      <alignment vertical="center"/>
    </xf>
    <xf numFmtId="176" fontId="6" fillId="0" borderId="1" xfId="1" applyNumberFormat="1" applyFont="1" applyBorder="1" applyAlignment="1" applyProtection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176" fontId="9" fillId="0" borderId="1" xfId="1" applyNumberFormat="1" applyFont="1" applyBorder="1" applyAlignment="1">
      <alignment vertical="center"/>
    </xf>
    <xf numFmtId="2" fontId="7" fillId="0" borderId="2" xfId="2" applyFont="1" applyBorder="1" applyAlignment="1" applyProtection="1">
      <alignment horizontal="left" vertical="center"/>
    </xf>
    <xf numFmtId="176" fontId="1" fillId="0" borderId="2" xfId="1" applyNumberFormat="1" applyFont="1" applyBorder="1" applyAlignment="1">
      <alignment horizontal="center" vertical="center"/>
    </xf>
    <xf numFmtId="1" fontId="9" fillId="4" borderId="1" xfId="3" applyNumberFormat="1" applyFont="1" applyFill="1" applyBorder="1" applyAlignment="1">
      <alignment vertical="center"/>
    </xf>
    <xf numFmtId="1" fontId="1" fillId="0" borderId="1" xfId="3" applyNumberFormat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/>
    </xf>
    <xf numFmtId="0" fontId="14" fillId="0" borderId="1" xfId="1" applyFont="1" applyFill="1" applyBorder="1" applyAlignment="1" applyProtection="1">
      <alignment horizontal="center" vertical="center"/>
    </xf>
    <xf numFmtId="176" fontId="1" fillId="0" borderId="1" xfId="1" applyNumberFormat="1" applyFont="1" applyBorder="1" applyAlignment="1">
      <alignment horizontal="center" vertical="center" wrapText="1"/>
    </xf>
    <xf numFmtId="176" fontId="1" fillId="0" borderId="2" xfId="1" applyNumberFormat="1" applyFont="1" applyBorder="1" applyAlignment="1">
      <alignment horizontal="center" vertical="center" wrapText="1"/>
    </xf>
    <xf numFmtId="0" fontId="17" fillId="0" borderId="1" xfId="1" applyFont="1" applyFill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left" vertical="center"/>
    </xf>
    <xf numFmtId="1" fontId="0" fillId="0" borderId="1" xfId="3" applyNumberFormat="1" applyFont="1" applyFill="1" applyBorder="1" applyAlignment="1">
      <alignment horizontal="left" vertical="center"/>
    </xf>
    <xf numFmtId="176" fontId="0" fillId="0" borderId="0" xfId="0" applyNumberFormat="1" applyAlignment="1">
      <alignment vertical="center"/>
    </xf>
    <xf numFmtId="1" fontId="2" fillId="0" borderId="0" xfId="1" applyNumberFormat="1" applyFont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6" fillId="2" borderId="4" xfId="1" applyFont="1" applyFill="1" applyBorder="1" applyAlignment="1" applyProtection="1">
      <alignment horizontal="center" vertical="center"/>
    </xf>
  </cellXfs>
  <cellStyles count="4">
    <cellStyle name="?鹎%U龡&amp;H齲_x0001_C铣_x0014__x0007__x0001__x0001_" xfId="1"/>
    <cellStyle name="常规" xfId="0" builtinId="0"/>
    <cellStyle name="常规_2001年收支预计及2002年 市预算收支及增长计划" xfId="3"/>
    <cellStyle name="常规_2005、2006年全国和地方收入表（人代会）无债务收入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C10" sqref="C10"/>
    </sheetView>
  </sheetViews>
  <sheetFormatPr defaultRowHeight="13.5"/>
  <cols>
    <col min="1" max="1" width="30.75" style="1" customWidth="1"/>
    <col min="2" max="2" width="9.25" style="1" customWidth="1"/>
    <col min="3" max="3" width="9.125" style="1" customWidth="1"/>
    <col min="4" max="4" width="29" style="1" customWidth="1"/>
    <col min="5" max="6" width="8.75" style="1" customWidth="1"/>
    <col min="7" max="7" width="9" style="1"/>
    <col min="8" max="8" width="28.875" style="1" customWidth="1"/>
    <col min="9" max="9" width="9.875" style="1" customWidth="1"/>
    <col min="10" max="10" width="9.5" style="1" customWidth="1"/>
    <col min="11" max="16384" width="9" style="1"/>
  </cols>
  <sheetData>
    <row r="1" spans="1:12" ht="23.25" customHeight="1">
      <c r="A1" s="61" t="s">
        <v>5</v>
      </c>
      <c r="B1" s="61"/>
      <c r="C1" s="61"/>
      <c r="D1" s="61"/>
      <c r="E1" s="61"/>
      <c r="F1" s="61"/>
      <c r="G1" s="61"/>
      <c r="H1" s="61"/>
      <c r="I1" s="61"/>
      <c r="J1" s="61"/>
    </row>
    <row r="2" spans="1:12" ht="18.75" customHeight="1">
      <c r="A2" s="2" t="s">
        <v>0</v>
      </c>
      <c r="I2" s="1" t="s">
        <v>1</v>
      </c>
      <c r="J2" s="3"/>
    </row>
    <row r="3" spans="1:12" ht="33" customHeight="1">
      <c r="A3" s="4" t="s">
        <v>6</v>
      </c>
      <c r="B3" s="5" t="s">
        <v>7</v>
      </c>
      <c r="C3" s="5" t="s">
        <v>8</v>
      </c>
      <c r="D3" s="4" t="s">
        <v>6</v>
      </c>
      <c r="E3" s="5" t="s">
        <v>2</v>
      </c>
      <c r="F3" s="5" t="s">
        <v>8</v>
      </c>
      <c r="G3" s="6" t="s">
        <v>3</v>
      </c>
      <c r="H3" s="4" t="s">
        <v>9</v>
      </c>
      <c r="I3" s="5" t="s">
        <v>4</v>
      </c>
      <c r="J3" s="5" t="s">
        <v>8</v>
      </c>
    </row>
    <row r="4" spans="1:12" ht="15.75" customHeight="1">
      <c r="A4" s="7" t="s">
        <v>10</v>
      </c>
      <c r="B4" s="8">
        <f>SUM(B5,B24,B27:B30)</f>
        <v>266500</v>
      </c>
      <c r="C4" s="8">
        <f>SUM(C5,C24,C27:C30)</f>
        <v>304100</v>
      </c>
      <c r="D4" s="9" t="s">
        <v>11</v>
      </c>
      <c r="E4" s="10">
        <f>SUM(E5,E27,E30,E31)</f>
        <v>266500</v>
      </c>
      <c r="F4" s="10">
        <f>SUM(F5,F27,F30,F31)</f>
        <v>304100</v>
      </c>
      <c r="G4" s="10">
        <f>SUM(G5,G27)</f>
        <v>26667</v>
      </c>
      <c r="H4" s="62" t="s">
        <v>12</v>
      </c>
      <c r="I4" s="63"/>
      <c r="J4" s="64"/>
    </row>
    <row r="5" spans="1:12" ht="15.75" customHeight="1">
      <c r="A5" s="11" t="s">
        <v>13</v>
      </c>
      <c r="B5" s="8">
        <f>SUM(B6,B15)</f>
        <v>126400</v>
      </c>
      <c r="C5" s="8">
        <f>SUM(C6,C15)</f>
        <v>111500</v>
      </c>
      <c r="D5" s="12" t="s">
        <v>14</v>
      </c>
      <c r="E5" s="10">
        <f>SUM(E6:E9,E10:E16,E17:E25)</f>
        <v>258266</v>
      </c>
      <c r="F5" s="10">
        <f>SUM(F6:F9,F10:F16,F17:F25)</f>
        <v>274037</v>
      </c>
      <c r="G5" s="10">
        <f>SUM(G6:G9,G10:G16,G17:G25)</f>
        <v>26667</v>
      </c>
      <c r="H5" s="4" t="s">
        <v>15</v>
      </c>
      <c r="I5" s="13" t="s">
        <v>16</v>
      </c>
      <c r="J5" s="13" t="s">
        <v>17</v>
      </c>
    </row>
    <row r="6" spans="1:12" ht="15.75" customHeight="1">
      <c r="A6" s="11" t="s">
        <v>18</v>
      </c>
      <c r="B6" s="14">
        <f>SUM(B7,B10:B11,B12:B14)</f>
        <v>91900</v>
      </c>
      <c r="C6" s="14">
        <f>SUM(C7,C10:C11,C12:C14)</f>
        <v>72400</v>
      </c>
      <c r="D6" s="15" t="s">
        <v>19</v>
      </c>
      <c r="E6" s="16">
        <v>31451</v>
      </c>
      <c r="F6" s="16">
        <v>31451</v>
      </c>
      <c r="G6" s="17">
        <v>45</v>
      </c>
      <c r="H6" s="18" t="s">
        <v>20</v>
      </c>
      <c r="I6" s="10">
        <f>SUM(I7:I11)</f>
        <v>141500</v>
      </c>
      <c r="J6" s="10">
        <f>SUM(J7:J11)</f>
        <v>124300</v>
      </c>
    </row>
    <row r="7" spans="1:12" ht="15.75" customHeight="1">
      <c r="A7" s="19" t="s">
        <v>21</v>
      </c>
      <c r="B7" s="20">
        <f>SUM(B8:B9)</f>
        <v>45550</v>
      </c>
      <c r="C7" s="20">
        <v>31280</v>
      </c>
      <c r="D7" s="15" t="s">
        <v>22</v>
      </c>
      <c r="E7" s="16">
        <v>309</v>
      </c>
      <c r="F7" s="16">
        <v>329</v>
      </c>
      <c r="G7" s="17"/>
      <c r="H7" s="21" t="s">
        <v>23</v>
      </c>
      <c r="I7" s="16">
        <v>138050</v>
      </c>
      <c r="J7" s="22">
        <v>121163</v>
      </c>
    </row>
    <row r="8" spans="1:12" ht="15.75" customHeight="1">
      <c r="A8" s="19" t="s">
        <v>24</v>
      </c>
      <c r="B8" s="20">
        <v>28200</v>
      </c>
      <c r="C8" s="20">
        <v>20410</v>
      </c>
      <c r="D8" s="23" t="s">
        <v>25</v>
      </c>
      <c r="E8" s="16">
        <v>11312</v>
      </c>
      <c r="F8" s="16">
        <v>11749</v>
      </c>
      <c r="G8" s="17">
        <v>34</v>
      </c>
      <c r="H8" s="21" t="s">
        <v>26</v>
      </c>
      <c r="I8" s="24">
        <v>2200</v>
      </c>
      <c r="J8" s="22">
        <v>1900</v>
      </c>
    </row>
    <row r="9" spans="1:12" ht="15.75" customHeight="1">
      <c r="A9" s="25" t="s">
        <v>27</v>
      </c>
      <c r="B9" s="20">
        <v>17350</v>
      </c>
      <c r="C9" s="20">
        <v>10870</v>
      </c>
      <c r="D9" s="23" t="s">
        <v>28</v>
      </c>
      <c r="E9" s="16">
        <v>80897</v>
      </c>
      <c r="F9" s="16">
        <v>85776</v>
      </c>
      <c r="G9" s="17">
        <v>1705</v>
      </c>
      <c r="H9" s="21" t="s">
        <v>29</v>
      </c>
      <c r="I9" s="24">
        <v>700</v>
      </c>
      <c r="J9" s="22">
        <v>817</v>
      </c>
    </row>
    <row r="10" spans="1:12" ht="15.75" customHeight="1">
      <c r="A10" s="19" t="s">
        <v>30</v>
      </c>
      <c r="B10" s="20"/>
      <c r="C10" s="20"/>
      <c r="D10" s="23" t="s">
        <v>31</v>
      </c>
      <c r="E10" s="16">
        <v>2725</v>
      </c>
      <c r="F10" s="16">
        <v>2725</v>
      </c>
      <c r="G10" s="17"/>
      <c r="H10" s="21" t="s">
        <v>32</v>
      </c>
      <c r="I10" s="24">
        <v>250</v>
      </c>
      <c r="J10" s="22">
        <v>120</v>
      </c>
    </row>
    <row r="11" spans="1:12" ht="15.75" customHeight="1">
      <c r="A11" s="19" t="s">
        <v>33</v>
      </c>
      <c r="B11" s="26">
        <v>11450</v>
      </c>
      <c r="C11" s="20">
        <v>9200</v>
      </c>
      <c r="D11" s="23" t="s">
        <v>34</v>
      </c>
      <c r="E11" s="16">
        <v>3078</v>
      </c>
      <c r="F11" s="16">
        <v>3528</v>
      </c>
      <c r="G11" s="27">
        <v>239</v>
      </c>
      <c r="H11" s="21" t="s">
        <v>35</v>
      </c>
      <c r="I11" s="16">
        <v>300</v>
      </c>
      <c r="J11" s="22">
        <v>300</v>
      </c>
    </row>
    <row r="12" spans="1:12" ht="15.75" customHeight="1">
      <c r="A12" s="19" t="s">
        <v>36</v>
      </c>
      <c r="B12" s="20">
        <v>2000</v>
      </c>
      <c r="C12" s="20">
        <v>7400</v>
      </c>
      <c r="D12" s="23" t="s">
        <v>37</v>
      </c>
      <c r="E12" s="16">
        <v>37665</v>
      </c>
      <c r="F12" s="16">
        <v>39040</v>
      </c>
      <c r="G12" s="17">
        <v>16222</v>
      </c>
      <c r="H12" s="28" t="s">
        <v>38</v>
      </c>
      <c r="I12" s="29"/>
      <c r="J12" s="30">
        <v>14502</v>
      </c>
    </row>
    <row r="13" spans="1:12" ht="15.75" customHeight="1">
      <c r="A13" s="19" t="s">
        <v>39</v>
      </c>
      <c r="B13" s="20">
        <v>24600</v>
      </c>
      <c r="C13" s="20">
        <v>19390</v>
      </c>
      <c r="D13" s="23" t="s">
        <v>40</v>
      </c>
      <c r="E13" s="16">
        <v>23244</v>
      </c>
      <c r="F13" s="16">
        <v>24453</v>
      </c>
      <c r="G13" s="17">
        <v>1383</v>
      </c>
      <c r="H13" s="28" t="s">
        <v>41</v>
      </c>
      <c r="I13" s="29"/>
      <c r="J13" s="30">
        <v>48400</v>
      </c>
    </row>
    <row r="14" spans="1:12" ht="15.75" customHeight="1">
      <c r="A14" s="19" t="s">
        <v>42</v>
      </c>
      <c r="B14" s="26">
        <v>8300</v>
      </c>
      <c r="C14" s="20">
        <v>5130</v>
      </c>
      <c r="D14" s="23" t="s">
        <v>43</v>
      </c>
      <c r="E14" s="16">
        <v>3307</v>
      </c>
      <c r="F14" s="16">
        <v>2619</v>
      </c>
      <c r="G14" s="17">
        <v>1500</v>
      </c>
      <c r="H14" s="28" t="s">
        <v>44</v>
      </c>
      <c r="I14" s="10">
        <f>SUM(I6,I12)</f>
        <v>141500</v>
      </c>
      <c r="J14" s="10">
        <f>SUM(J6,J13,J12)</f>
        <v>187202</v>
      </c>
    </row>
    <row r="15" spans="1:12" ht="15.75" customHeight="1">
      <c r="A15" s="11" t="s">
        <v>45</v>
      </c>
      <c r="B15" s="14">
        <f>SUM(B16,B18:B21,B22,B23)</f>
        <v>34500</v>
      </c>
      <c r="C15" s="14">
        <f>SUM(C16,C18:C21,C22,C23)</f>
        <v>39100</v>
      </c>
      <c r="D15" s="23" t="s">
        <v>46</v>
      </c>
      <c r="E15" s="16">
        <v>5300</v>
      </c>
      <c r="F15" s="16">
        <v>14117</v>
      </c>
      <c r="G15" s="17">
        <v>145</v>
      </c>
      <c r="H15" s="28" t="s">
        <v>47</v>
      </c>
      <c r="I15" s="10">
        <v>824</v>
      </c>
      <c r="J15" s="10">
        <v>824</v>
      </c>
    </row>
    <row r="16" spans="1:12" ht="15.75" customHeight="1">
      <c r="A16" s="31" t="s">
        <v>48</v>
      </c>
      <c r="B16" s="26">
        <v>8500</v>
      </c>
      <c r="C16" s="26">
        <v>7700</v>
      </c>
      <c r="D16" s="23" t="s">
        <v>49</v>
      </c>
      <c r="E16" s="16">
        <v>16978</v>
      </c>
      <c r="F16" s="16">
        <v>17733</v>
      </c>
      <c r="G16" s="17">
        <v>3038</v>
      </c>
      <c r="H16" s="32" t="s">
        <v>50</v>
      </c>
      <c r="I16" s="13" t="s">
        <v>16</v>
      </c>
      <c r="J16" s="13" t="s">
        <v>17</v>
      </c>
      <c r="L16" s="60"/>
    </row>
    <row r="17" spans="1:12" ht="15.75" customHeight="1">
      <c r="A17" s="33" t="s">
        <v>51</v>
      </c>
      <c r="B17" s="26">
        <v>2600</v>
      </c>
      <c r="C17" s="26">
        <v>1700</v>
      </c>
      <c r="D17" s="15" t="s">
        <v>52</v>
      </c>
      <c r="E17" s="16">
        <v>2556</v>
      </c>
      <c r="F17" s="16">
        <v>2867</v>
      </c>
      <c r="G17" s="17">
        <v>829</v>
      </c>
      <c r="H17" s="18" t="s">
        <v>53</v>
      </c>
      <c r="I17" s="10">
        <f>SUM(I18:I19,I21:I25)</f>
        <v>141500</v>
      </c>
      <c r="J17" s="10">
        <f>SUM(J18:J19,J21:J25)</f>
        <v>187202</v>
      </c>
      <c r="L17" s="60"/>
    </row>
    <row r="18" spans="1:12" ht="15.75" customHeight="1">
      <c r="A18" s="33" t="s">
        <v>54</v>
      </c>
      <c r="B18" s="26">
        <v>1200</v>
      </c>
      <c r="C18" s="26">
        <v>2700</v>
      </c>
      <c r="D18" s="15" t="s">
        <v>111</v>
      </c>
      <c r="E18" s="16">
        <v>13687</v>
      </c>
      <c r="F18" s="16">
        <v>15347</v>
      </c>
      <c r="G18" s="17"/>
      <c r="H18" s="21" t="s">
        <v>55</v>
      </c>
      <c r="I18" s="16">
        <v>1520</v>
      </c>
      <c r="J18" s="16">
        <v>9763</v>
      </c>
      <c r="L18" s="60"/>
    </row>
    <row r="19" spans="1:12" ht="15.75" customHeight="1">
      <c r="A19" s="33" t="s">
        <v>56</v>
      </c>
      <c r="B19" s="20">
        <v>3000</v>
      </c>
      <c r="C19" s="26">
        <v>2200</v>
      </c>
      <c r="D19" s="15" t="s">
        <v>57</v>
      </c>
      <c r="E19" s="16">
        <v>543</v>
      </c>
      <c r="F19" s="16">
        <v>620</v>
      </c>
      <c r="G19" s="17"/>
      <c r="H19" s="21" t="s">
        <v>58</v>
      </c>
      <c r="I19" s="26">
        <v>136530</v>
      </c>
      <c r="J19" s="16">
        <f>J7-J18+14131</f>
        <v>125531</v>
      </c>
    </row>
    <row r="20" spans="1:12" ht="15.75" customHeight="1">
      <c r="A20" s="33" t="s">
        <v>59</v>
      </c>
      <c r="B20" s="20">
        <v>5400</v>
      </c>
      <c r="C20" s="26">
        <v>0</v>
      </c>
      <c r="D20" s="34" t="s">
        <v>60</v>
      </c>
      <c r="E20" s="16">
        <v>1500</v>
      </c>
      <c r="F20" s="16">
        <v>1500</v>
      </c>
      <c r="G20" s="17"/>
      <c r="H20" s="21" t="s">
        <v>61</v>
      </c>
      <c r="I20" s="26">
        <v>87895</v>
      </c>
      <c r="J20" s="16">
        <v>91050</v>
      </c>
      <c r="L20" s="60"/>
    </row>
    <row r="21" spans="1:12" ht="15.75" customHeight="1">
      <c r="A21" s="35" t="s">
        <v>62</v>
      </c>
      <c r="B21" s="20">
        <v>1400</v>
      </c>
      <c r="C21" s="26">
        <v>4000</v>
      </c>
      <c r="D21" s="34" t="s">
        <v>63</v>
      </c>
      <c r="E21" s="16">
        <v>240</v>
      </c>
      <c r="F21" s="16">
        <v>240</v>
      </c>
      <c r="G21" s="17">
        <v>1527</v>
      </c>
      <c r="H21" s="21" t="s">
        <v>64</v>
      </c>
      <c r="I21" s="26">
        <v>2200</v>
      </c>
      <c r="J21" s="16">
        <f>J8+245</f>
        <v>2145</v>
      </c>
      <c r="L21" s="60"/>
    </row>
    <row r="22" spans="1:12" ht="15.75" customHeight="1">
      <c r="A22" s="33" t="s">
        <v>65</v>
      </c>
      <c r="B22" s="20">
        <v>55</v>
      </c>
      <c r="C22" s="26">
        <v>55</v>
      </c>
      <c r="D22" s="34" t="s">
        <v>66</v>
      </c>
      <c r="E22" s="16">
        <v>1405</v>
      </c>
      <c r="F22" s="16">
        <v>500</v>
      </c>
      <c r="G22" s="17"/>
      <c r="H22" s="21" t="s">
        <v>67</v>
      </c>
      <c r="I22" s="26">
        <v>700</v>
      </c>
      <c r="J22" s="16">
        <f>J9+97</f>
        <v>914</v>
      </c>
      <c r="L22" s="60"/>
    </row>
    <row r="23" spans="1:12" ht="15.75" customHeight="1">
      <c r="A23" s="33" t="s">
        <v>68</v>
      </c>
      <c r="B23" s="26">
        <v>14945</v>
      </c>
      <c r="C23" s="26">
        <v>22445</v>
      </c>
      <c r="D23" s="36" t="s">
        <v>69</v>
      </c>
      <c r="E23" s="16">
        <v>3509</v>
      </c>
      <c r="F23" s="16">
        <v>3627</v>
      </c>
      <c r="G23" s="17"/>
      <c r="H23" s="21" t="s">
        <v>70</v>
      </c>
      <c r="I23" s="26">
        <v>250</v>
      </c>
      <c r="J23" s="16">
        <f>J10+29</f>
        <v>149</v>
      </c>
      <c r="L23" s="60"/>
    </row>
    <row r="24" spans="1:12" ht="15.75" customHeight="1">
      <c r="A24" s="37" t="s">
        <v>71</v>
      </c>
      <c r="B24" s="29">
        <f>SUM(B25:B26)</f>
        <v>52170</v>
      </c>
      <c r="C24" s="29">
        <f>SUM(C25:C26)</f>
        <v>74254</v>
      </c>
      <c r="D24" s="38" t="s">
        <v>72</v>
      </c>
      <c r="E24" s="16">
        <v>15560</v>
      </c>
      <c r="F24" s="16">
        <v>15716</v>
      </c>
      <c r="G24" s="17"/>
      <c r="H24" s="21" t="s">
        <v>73</v>
      </c>
      <c r="I24" s="26">
        <v>300</v>
      </c>
      <c r="J24" s="16">
        <f>J11</f>
        <v>300</v>
      </c>
    </row>
    <row r="25" spans="1:12" ht="15.75" customHeight="1">
      <c r="A25" s="33" t="s">
        <v>74</v>
      </c>
      <c r="B25" s="26">
        <v>10690</v>
      </c>
      <c r="C25" s="26">
        <v>10690</v>
      </c>
      <c r="D25" s="38" t="s">
        <v>75</v>
      </c>
      <c r="E25" s="16">
        <v>3000</v>
      </c>
      <c r="F25" s="16">
        <v>100</v>
      </c>
      <c r="G25" s="17"/>
      <c r="H25" s="21" t="s">
        <v>76</v>
      </c>
      <c r="I25" s="26"/>
      <c r="J25" s="16">
        <v>48400</v>
      </c>
    </row>
    <row r="26" spans="1:12" ht="15.75" customHeight="1">
      <c r="A26" s="33" t="s">
        <v>77</v>
      </c>
      <c r="B26" s="26">
        <v>41480</v>
      </c>
      <c r="C26" s="26">
        <v>63564</v>
      </c>
      <c r="D26" s="38" t="s">
        <v>78</v>
      </c>
      <c r="E26" s="39">
        <v>3000</v>
      </c>
      <c r="F26" s="16">
        <v>100</v>
      </c>
      <c r="G26" s="17"/>
      <c r="H26" s="28" t="s">
        <v>47</v>
      </c>
      <c r="I26" s="26">
        <v>824</v>
      </c>
      <c r="J26" s="16">
        <v>824</v>
      </c>
    </row>
    <row r="27" spans="1:12" ht="15.75" customHeight="1">
      <c r="A27" s="40" t="s">
        <v>79</v>
      </c>
      <c r="B27" s="29"/>
      <c r="C27" s="29">
        <v>11452</v>
      </c>
      <c r="D27" s="37" t="s">
        <v>80</v>
      </c>
      <c r="E27" s="8">
        <f>SUM(E28:E29)</f>
        <v>7100</v>
      </c>
      <c r="F27" s="8">
        <f>SUM(F28:F29)</f>
        <v>8800</v>
      </c>
      <c r="G27" s="17"/>
      <c r="H27" s="62" t="s">
        <v>81</v>
      </c>
      <c r="I27" s="63"/>
      <c r="J27" s="64"/>
    </row>
    <row r="28" spans="1:12" ht="15.75" customHeight="1">
      <c r="A28" s="40" t="s">
        <v>82</v>
      </c>
      <c r="B28" s="8"/>
      <c r="C28" s="8">
        <v>13008</v>
      </c>
      <c r="D28" s="41" t="s">
        <v>83</v>
      </c>
      <c r="E28" s="42">
        <v>3100</v>
      </c>
      <c r="F28" s="42">
        <v>3403</v>
      </c>
      <c r="G28" s="16"/>
      <c r="H28" s="32" t="s">
        <v>84</v>
      </c>
      <c r="I28" s="13" t="s">
        <v>16</v>
      </c>
      <c r="J28" s="13" t="s">
        <v>17</v>
      </c>
    </row>
    <row r="29" spans="1:12" ht="15.75" customHeight="1">
      <c r="A29" s="43" t="s">
        <v>85</v>
      </c>
      <c r="B29" s="42"/>
      <c r="C29" s="44">
        <v>499</v>
      </c>
      <c r="D29" s="41" t="s">
        <v>86</v>
      </c>
      <c r="E29" s="42">
        <v>4000</v>
      </c>
      <c r="F29" s="42">
        <v>5397</v>
      </c>
      <c r="G29" s="16"/>
      <c r="H29" s="28" t="s">
        <v>87</v>
      </c>
      <c r="I29" s="45">
        <v>110</v>
      </c>
      <c r="J29" s="45">
        <v>235</v>
      </c>
    </row>
    <row r="30" spans="1:12" ht="15.75" customHeight="1">
      <c r="A30" s="43" t="s">
        <v>88</v>
      </c>
      <c r="B30" s="44">
        <v>87930</v>
      </c>
      <c r="C30" s="44">
        <v>93387</v>
      </c>
      <c r="D30" s="37" t="s">
        <v>89</v>
      </c>
      <c r="E30" s="44">
        <v>1134</v>
      </c>
      <c r="F30" s="44">
        <v>1204</v>
      </c>
      <c r="G30" s="10"/>
      <c r="H30" s="28" t="s">
        <v>90</v>
      </c>
      <c r="I30" s="45">
        <v>75</v>
      </c>
      <c r="J30" s="46">
        <v>174</v>
      </c>
    </row>
    <row r="31" spans="1:12" ht="15.75" customHeight="1">
      <c r="A31" s="47" t="s">
        <v>91</v>
      </c>
      <c r="B31" s="29">
        <v>26667</v>
      </c>
      <c r="C31" s="29">
        <v>26667</v>
      </c>
      <c r="D31" s="48" t="s">
        <v>92</v>
      </c>
      <c r="E31" s="48"/>
      <c r="F31" s="48">
        <v>20059</v>
      </c>
      <c r="G31" s="48"/>
      <c r="H31" s="28" t="s">
        <v>93</v>
      </c>
      <c r="I31" s="45">
        <v>35</v>
      </c>
      <c r="J31" s="46">
        <v>61</v>
      </c>
    </row>
    <row r="32" spans="1:12" ht="15.75" customHeight="1">
      <c r="A32" s="47"/>
      <c r="B32" s="29"/>
      <c r="C32" s="29"/>
      <c r="D32" s="49" t="s">
        <v>94</v>
      </c>
      <c r="E32" s="10"/>
      <c r="F32" s="16"/>
      <c r="G32" s="50"/>
      <c r="H32" s="62" t="s">
        <v>95</v>
      </c>
      <c r="I32" s="63"/>
      <c r="J32" s="64"/>
    </row>
    <row r="33" spans="1:10" ht="14.25">
      <c r="A33" s="43" t="s">
        <v>96</v>
      </c>
      <c r="B33" s="44">
        <f>SUM(B34:B37)</f>
        <v>72000</v>
      </c>
      <c r="C33" s="44">
        <f>SUM(C34:C37)</f>
        <v>62500</v>
      </c>
      <c r="D33" s="51" t="s">
        <v>97</v>
      </c>
      <c r="E33" s="10">
        <f>SUM(E34:E35)</f>
        <v>198400</v>
      </c>
      <c r="F33" s="10">
        <f>SUM(F34:F35)</f>
        <v>174000</v>
      </c>
      <c r="G33" s="10"/>
      <c r="H33" s="32" t="s">
        <v>84</v>
      </c>
      <c r="I33" s="13" t="s">
        <v>16</v>
      </c>
      <c r="J33" s="13" t="s">
        <v>17</v>
      </c>
    </row>
    <row r="34" spans="1:10" ht="14.25">
      <c r="A34" s="52" t="s">
        <v>98</v>
      </c>
      <c r="B34" s="42">
        <v>45550</v>
      </c>
      <c r="C34" s="42">
        <v>31280</v>
      </c>
      <c r="D34" s="53" t="s">
        <v>99</v>
      </c>
      <c r="E34" s="16">
        <v>166500</v>
      </c>
      <c r="F34" s="16">
        <v>136600</v>
      </c>
      <c r="G34" s="16"/>
      <c r="H34" s="28" t="s">
        <v>100</v>
      </c>
      <c r="I34" s="54">
        <v>50210</v>
      </c>
      <c r="J34" s="43">
        <v>57257</v>
      </c>
    </row>
    <row r="35" spans="1:10" ht="14.25">
      <c r="A35" s="52" t="s">
        <v>101</v>
      </c>
      <c r="B35" s="26">
        <v>70</v>
      </c>
      <c r="C35" s="26">
        <v>100</v>
      </c>
      <c r="D35" s="53" t="s">
        <v>102</v>
      </c>
      <c r="E35" s="55">
        <v>31900</v>
      </c>
      <c r="F35" s="16">
        <v>37400</v>
      </c>
      <c r="G35" s="56"/>
      <c r="H35" s="21" t="s">
        <v>103</v>
      </c>
      <c r="I35" s="57">
        <v>20195</v>
      </c>
      <c r="J35" s="33">
        <v>21116</v>
      </c>
    </row>
    <row r="36" spans="1:10" ht="14.25">
      <c r="A36" s="52" t="s">
        <v>104</v>
      </c>
      <c r="B36" s="26">
        <v>20175</v>
      </c>
      <c r="C36" s="26">
        <v>24900</v>
      </c>
      <c r="D36" s="58" t="s">
        <v>105</v>
      </c>
      <c r="E36" s="8">
        <f>SUM(E37:E39)</f>
        <v>126400</v>
      </c>
      <c r="F36" s="8">
        <f>SUM(F37:F39)</f>
        <v>111500</v>
      </c>
      <c r="G36" s="8"/>
      <c r="H36" s="21" t="s">
        <v>106</v>
      </c>
      <c r="I36" s="57">
        <v>29069</v>
      </c>
      <c r="J36" s="33">
        <v>34994</v>
      </c>
    </row>
    <row r="37" spans="1:10" ht="14.25">
      <c r="A37" s="59" t="s">
        <v>107</v>
      </c>
      <c r="B37" s="26">
        <v>6205</v>
      </c>
      <c r="C37" s="26">
        <v>6220</v>
      </c>
      <c r="D37" s="53" t="s">
        <v>99</v>
      </c>
      <c r="E37" s="42">
        <v>94500</v>
      </c>
      <c r="F37" s="42">
        <v>74100</v>
      </c>
      <c r="G37" s="42"/>
      <c r="H37" s="28" t="s">
        <v>108</v>
      </c>
      <c r="I37" s="29">
        <v>42764</v>
      </c>
      <c r="J37" s="43">
        <v>43020</v>
      </c>
    </row>
    <row r="38" spans="1:10" ht="14.25">
      <c r="A38" s="43" t="s">
        <v>109</v>
      </c>
      <c r="B38" s="10">
        <f>SUM(B5+B33)</f>
        <v>198400</v>
      </c>
      <c r="C38" s="10">
        <f>SUM(C5+C33)</f>
        <v>174000</v>
      </c>
      <c r="D38" s="53" t="s">
        <v>102</v>
      </c>
      <c r="E38" s="42">
        <v>31900</v>
      </c>
      <c r="F38" s="42">
        <v>37400</v>
      </c>
      <c r="G38" s="42"/>
      <c r="H38" s="28" t="s">
        <v>110</v>
      </c>
      <c r="I38" s="9">
        <v>7446</v>
      </c>
      <c r="J38" s="43">
        <v>14237</v>
      </c>
    </row>
  </sheetData>
  <mergeCells count="4">
    <mergeCell ref="A1:J1"/>
    <mergeCell ref="H4:J4"/>
    <mergeCell ref="H27:J27"/>
    <mergeCell ref="H32:J32"/>
  </mergeCells>
  <phoneticPr fontId="3" type="noConversion"/>
  <pageMargins left="0.70866141732283472" right="0.11811023622047245" top="0.35433070866141736" bottom="0.35433070866141736" header="0.31496062992125984" footer="0.31496062992125984"/>
  <pageSetup paperSize="9" scale="8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2020-12-09T00:57:35Z</cp:lastPrinted>
  <dcterms:created xsi:type="dcterms:W3CDTF">2020-11-10T00:09:36Z</dcterms:created>
  <dcterms:modified xsi:type="dcterms:W3CDTF">2020-12-17T06:39:22Z</dcterms:modified>
</cp:coreProperties>
</file>