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9"/>
  </bookViews>
  <sheets>
    <sheet name="目录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-1" sheetId="8" r:id="rId8"/>
    <sheet name="附表1-7-2" sheetId="9" r:id="rId9"/>
    <sheet name="附表1-8" sheetId="10" r:id="rId10"/>
    <sheet name="附表1-9" sheetId="11" r:id="rId11"/>
    <sheet name="附表1-10" sheetId="12" r:id="rId12"/>
    <sheet name="附表1-11" sheetId="13" r:id="rId13"/>
    <sheet name="附表1-12" sheetId="14" r:id="rId14"/>
    <sheet name="附表1-13" sheetId="15" r:id="rId15"/>
    <sheet name="附表1-14" sheetId="16" r:id="rId16"/>
    <sheet name="附表1-15" sheetId="17" r:id="rId17"/>
    <sheet name="附表1-16" sheetId="18" r:id="rId18"/>
    <sheet name="附表1-17" sheetId="19" r:id="rId19"/>
    <sheet name="附表1-18" sheetId="20" r:id="rId20"/>
    <sheet name="附表1-19" sheetId="21" r:id="rId21"/>
    <sheet name="附表1-20" sheetId="22" r:id="rId22"/>
    <sheet name="附表1-21" sheetId="23" r:id="rId23"/>
    <sheet name="附表1-22" sheetId="24" r:id="rId24"/>
    <sheet name="Sheet1" sheetId="25" r:id="rId25"/>
  </sheets>
  <definedNames>
    <definedName name="_xlnm.Print_Area" localSheetId="14">'附表1-13'!$A$1:$L$17</definedName>
    <definedName name="_xlnm.Print_Area" localSheetId="4">'附表1-4'!$B$1:$E$175</definedName>
    <definedName name="_xlnm.Print_Area" localSheetId="7">'附表1-7-1'!$A$1:$B$66</definedName>
    <definedName name="_xlnm.Print_Area" localSheetId="8">'附表1-7-2'!$A$1:$B$17</definedName>
    <definedName name="_xlnm._FilterDatabase" localSheetId="4" hidden="1">'附表1-4'!$A$4:$E$463</definedName>
  </definedNames>
  <calcPr fullCalcOnLoad="1"/>
</workbook>
</file>

<file path=xl/sharedStrings.xml><?xml version="1.0" encoding="utf-8"?>
<sst xmlns="http://schemas.openxmlformats.org/spreadsheetml/2006/main" count="1691" uniqueCount="1329">
  <si>
    <t>2023年度永春县政府预算公开目录</t>
  </si>
  <si>
    <t>1、</t>
  </si>
  <si>
    <t>附表1-1：2023年度一般公共预算收入预算表</t>
  </si>
  <si>
    <t>2、</t>
  </si>
  <si>
    <t>附表1-2：2023年度一般公共预算支出预算表</t>
  </si>
  <si>
    <t>3、</t>
  </si>
  <si>
    <t>附表1-3：2023年度本级一般公共预算收入预算表</t>
  </si>
  <si>
    <t>4、</t>
  </si>
  <si>
    <t>附表1-4：2023年度本级一般公共预算支出预算表</t>
  </si>
  <si>
    <t>5、</t>
  </si>
  <si>
    <t>附表1-5：2023年度一般公共预算本级支出经济分类情况表</t>
  </si>
  <si>
    <t>6、</t>
  </si>
  <si>
    <t>附表1-6：2023年度一般公共预算本级基本支出经济分类情况表</t>
  </si>
  <si>
    <t>7、</t>
  </si>
  <si>
    <t>附表1-7-1：2023年度一般公共预算对下税收返还和转移支付预算表(分项目)</t>
  </si>
  <si>
    <t>8、</t>
  </si>
  <si>
    <t>附表1-7-2：2023年度一般公共预算对下税收返还和转移支付预算表(分地区)</t>
  </si>
  <si>
    <t>9、</t>
  </si>
  <si>
    <t>附表1-8：2023年度本级一般公共预算“三公”经费支出预算表</t>
  </si>
  <si>
    <t>10、</t>
  </si>
  <si>
    <t>附表1-9：2023年度政府性基金收入预算表</t>
  </si>
  <si>
    <t>11、</t>
  </si>
  <si>
    <t>附表1-10：2023年度政府性基金支出预算表</t>
  </si>
  <si>
    <t>12、</t>
  </si>
  <si>
    <t>附表1-11：2023年度本级政府性基金收入预算表</t>
  </si>
  <si>
    <t>13、</t>
  </si>
  <si>
    <t>附表1-12：2023年度本级政府性基金支出预算表</t>
  </si>
  <si>
    <t>14、</t>
  </si>
  <si>
    <t>附表1-13：2023年度政府性基金转移支付预算表</t>
  </si>
  <si>
    <t>15、</t>
  </si>
  <si>
    <t>附表1-14：2023年度国有资本经营收入预算表</t>
  </si>
  <si>
    <t>16、</t>
  </si>
  <si>
    <t>附表1-15：2023年度国有资本经营支出预算表</t>
  </si>
  <si>
    <t>17、</t>
  </si>
  <si>
    <t>附表1-16：2023年度本级国有资本经营收入预算表</t>
  </si>
  <si>
    <t>18、</t>
  </si>
  <si>
    <t>附表1-17：2023年度本级国有资本经营支出预算表</t>
  </si>
  <si>
    <t>19、</t>
  </si>
  <si>
    <t>附表1-18：2023年度社会保险基金预算收入表</t>
  </si>
  <si>
    <t>20、</t>
  </si>
  <si>
    <t>附表1-19：2023年度社会保险基金预算支出表</t>
  </si>
  <si>
    <t>21、</t>
  </si>
  <si>
    <t>附表1-20：2023年度本级社会保险基金预算收入表</t>
  </si>
  <si>
    <t>22、</t>
  </si>
  <si>
    <t>附表1-21：2023年度本级社会保险基金预算支出表</t>
  </si>
  <si>
    <t>23、</t>
  </si>
  <si>
    <t>附表1-22：2023年度本级财政专项资金管理清单目录</t>
  </si>
  <si>
    <t>附表1-1</t>
  </si>
  <si>
    <t>2023年度一般公共预算收入预算表</t>
  </si>
  <si>
    <t>单位：万元</t>
  </si>
  <si>
    <t>收 入项目</t>
  </si>
  <si>
    <t>当年预算数</t>
  </si>
  <si>
    <t>上年预计数</t>
  </si>
  <si>
    <t>预算数为上年预计数的％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</si>
  <si>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</si>
  <si>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</si>
  <si>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</si>
  <si>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</si>
  <si>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</si>
  <si>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</si>
  <si>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</si>
  <si>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</si>
  <si>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</si>
  <si>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</si>
  <si>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</si>
  <si>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</si>
  <si>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</si>
  <si>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</si>
  <si>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</si>
  <si>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</si>
  <si>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</si>
  <si>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</si>
  <si>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</si>
  <si>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</si>
  <si>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</si>
  <si>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</si>
  <si>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</si>
  <si>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</si>
  <si>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</si>
  <si>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</si>
  <si>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</si>
  <si>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</si>
  <si>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</si>
  <si>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</si>
  <si>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专项性转移支付收入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</si>
  <si>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</si>
  <si>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</si>
  <si>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</si>
  <si>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</si>
  <si>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</si>
  <si>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</si>
  <si>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</si>
  <si>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备注：专项性转移支付收入包括城乡居民养老保险、低保等具有专门用途的一般性转移支付补助收入</t>
  </si>
  <si>
    <t>附表1-2</t>
  </si>
  <si>
    <t>2023年度一般公共预算支出预算表</t>
  </si>
  <si>
    <t>支出项目</t>
  </si>
  <si>
    <t>上年预算基数</t>
  </si>
  <si>
    <t>预算数为上年预算基数的％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</si>
  <si>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</si>
  <si>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</si>
  <si>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</si>
  <si>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</si>
  <si>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</si>
  <si>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</si>
  <si>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</si>
  <si>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</si>
  <si>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</si>
  <si>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</si>
  <si>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</si>
  <si>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</si>
  <si>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</si>
  <si>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</si>
  <si>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</si>
  <si>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</si>
  <si>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</si>
  <si>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</si>
  <si>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</si>
  <si>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</si>
  <si>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</si>
  <si>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</si>
  <si>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</si>
  <si>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</si>
  <si>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</si>
  <si>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</si>
  <si>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转移性支出</t>
  </si>
  <si>
    <t xml:space="preserve">   上解上级支出</t>
  </si>
  <si>
    <r>
      <t xml:space="preserve"> </t>
    </r>
    <r>
      <rPr>
        <sz val="12"/>
        <rFont val="宋体"/>
        <family val="0"/>
      </rPr>
      <t xml:space="preserve">  援助其他地区支出</t>
    </r>
  </si>
  <si>
    <t>债务还本支出</t>
  </si>
  <si>
    <t>支出总计</t>
  </si>
  <si>
    <t>附表1-3</t>
  </si>
  <si>
    <t>2023年度本级一般公共预算收入预算表</t>
  </si>
  <si>
    <t>附表1-4</t>
  </si>
  <si>
    <t>2023年度本级一般公共预算支出预算表</t>
  </si>
  <si>
    <t>科目编码</t>
  </si>
  <si>
    <t>合计</t>
  </si>
  <si>
    <t>201</t>
  </si>
  <si>
    <t>一般公共服务支出</t>
  </si>
  <si>
    <t>20101</t>
  </si>
  <si>
    <t xml:space="preserve">    人大事务</t>
  </si>
  <si>
    <t>2010101</t>
  </si>
  <si>
    <t xml:space="preserve">       行政运行</t>
  </si>
  <si>
    <t>2010102</t>
  </si>
  <si>
    <t xml:space="preserve">       一般行政管理事务</t>
  </si>
  <si>
    <t>2010103</t>
  </si>
  <si>
    <t xml:space="preserve">       机关服务</t>
  </si>
  <si>
    <t>2010104</t>
  </si>
  <si>
    <t xml:space="preserve">       人大会议</t>
  </si>
  <si>
    <t>2010106</t>
  </si>
  <si>
    <t xml:space="preserve">       人大监督</t>
  </si>
  <si>
    <t>2010108</t>
  </si>
  <si>
    <t xml:space="preserve">       代表工作</t>
  </si>
  <si>
    <t>2010150</t>
  </si>
  <si>
    <t xml:space="preserve">       事业运行</t>
  </si>
  <si>
    <t>2010199</t>
  </si>
  <si>
    <t xml:space="preserve">       其他人大事务支出</t>
  </si>
  <si>
    <t>20102</t>
  </si>
  <si>
    <t xml:space="preserve">    政协事务</t>
  </si>
  <si>
    <t>2010201</t>
  </si>
  <si>
    <t>2010202</t>
  </si>
  <si>
    <t>2010204</t>
  </si>
  <si>
    <t xml:space="preserve">       政协会议</t>
  </si>
  <si>
    <t>2010205</t>
  </si>
  <si>
    <t xml:space="preserve">       委员视察</t>
  </si>
  <si>
    <t>20103</t>
  </si>
  <si>
    <t xml:space="preserve">    政府办公厅（室）及相关机构事务</t>
  </si>
  <si>
    <t>2010301</t>
  </si>
  <si>
    <t>2010302</t>
  </si>
  <si>
    <t>2010308</t>
  </si>
  <si>
    <t xml:space="preserve">       信访事务</t>
  </si>
  <si>
    <t>2010350</t>
  </si>
  <si>
    <t>20104</t>
  </si>
  <si>
    <t xml:space="preserve">    发展与改革事务</t>
  </si>
  <si>
    <t>2010401</t>
  </si>
  <si>
    <t>2010402</t>
  </si>
  <si>
    <t>2010404</t>
  </si>
  <si>
    <t xml:space="preserve">       战略规划与实施</t>
  </si>
  <si>
    <t>2010408</t>
  </si>
  <si>
    <t xml:space="preserve">       物价管理</t>
  </si>
  <si>
    <t>2010450</t>
  </si>
  <si>
    <t>20105</t>
  </si>
  <si>
    <t xml:space="preserve">    统计信息事务</t>
  </si>
  <si>
    <t>2010501</t>
  </si>
  <si>
    <t>2010505</t>
  </si>
  <si>
    <t xml:space="preserve">       专项统计业务</t>
  </si>
  <si>
    <t>2010507</t>
  </si>
  <si>
    <t xml:space="preserve">       专项普查活动</t>
  </si>
  <si>
    <t>2010508</t>
  </si>
  <si>
    <t xml:space="preserve">       统计抽样调查</t>
  </si>
  <si>
    <t>20106</t>
  </si>
  <si>
    <t xml:space="preserve">    财政事务</t>
  </si>
  <si>
    <t>2010601</t>
  </si>
  <si>
    <t>2010602</t>
  </si>
  <si>
    <t>2010605</t>
  </si>
  <si>
    <t xml:space="preserve">       财政国库业务</t>
  </si>
  <si>
    <t>2010606</t>
  </si>
  <si>
    <t xml:space="preserve">       财政监察</t>
  </si>
  <si>
    <t>2010607</t>
  </si>
  <si>
    <t xml:space="preserve">       信息化建设</t>
  </si>
  <si>
    <t>2010608</t>
  </si>
  <si>
    <t xml:space="preserve">       财政委托业务支出</t>
  </si>
  <si>
    <t>2010650</t>
  </si>
  <si>
    <t>2010699</t>
  </si>
  <si>
    <t xml:space="preserve">       其他财政事务支出</t>
  </si>
  <si>
    <t>20107</t>
  </si>
  <si>
    <t xml:space="preserve">    税收事务</t>
  </si>
  <si>
    <t>2010702</t>
  </si>
  <si>
    <t>20108</t>
  </si>
  <si>
    <t xml:space="preserve">    审计事务</t>
  </si>
  <si>
    <t>2010801</t>
  </si>
  <si>
    <t>2010804</t>
  </si>
  <si>
    <t xml:space="preserve">       审计业务</t>
  </si>
  <si>
    <t>2010805</t>
  </si>
  <si>
    <t xml:space="preserve">       审计管理</t>
  </si>
  <si>
    <t>2010806</t>
  </si>
  <si>
    <t>2010850</t>
  </si>
  <si>
    <t>20111</t>
  </si>
  <si>
    <t xml:space="preserve">    纪检监察事务</t>
  </si>
  <si>
    <t>2011101</t>
  </si>
  <si>
    <t>2011102</t>
  </si>
  <si>
    <t>2011150</t>
  </si>
  <si>
    <t>20113</t>
  </si>
  <si>
    <t xml:space="preserve">    商贸事务</t>
  </si>
  <si>
    <t>2011301</t>
  </si>
  <si>
    <t>2011302</t>
  </si>
  <si>
    <t>2011350</t>
  </si>
  <si>
    <t>2011399</t>
  </si>
  <si>
    <t xml:space="preserve">       其他商贸事务支出</t>
  </si>
  <si>
    <t>20123</t>
  </si>
  <si>
    <t xml:space="preserve">    民族事务</t>
  </si>
  <si>
    <t>2012302</t>
  </si>
  <si>
    <t>20125</t>
  </si>
  <si>
    <t xml:space="preserve">    港澳台事务</t>
  </si>
  <si>
    <t>2012502</t>
  </si>
  <si>
    <t>2012505</t>
  </si>
  <si>
    <t xml:space="preserve">       台湾事务</t>
  </si>
  <si>
    <t>20126</t>
  </si>
  <si>
    <t xml:space="preserve">    档案事务</t>
  </si>
  <si>
    <t>2012601</t>
  </si>
  <si>
    <t>2012604</t>
  </si>
  <si>
    <t xml:space="preserve">       档案馆</t>
  </si>
  <si>
    <t>20128</t>
  </si>
  <si>
    <t xml:space="preserve">    民主党派及工商联事务</t>
  </si>
  <si>
    <t>2012801</t>
  </si>
  <si>
    <t>2012802</t>
  </si>
  <si>
    <t>2012899</t>
  </si>
  <si>
    <t xml:space="preserve">       其他民主党派及工商联事务支出</t>
  </si>
  <si>
    <t>20129</t>
  </si>
  <si>
    <t xml:space="preserve">    群众团体事务</t>
  </si>
  <si>
    <t>2012901</t>
  </si>
  <si>
    <t>2012902</t>
  </si>
  <si>
    <t>2012906</t>
  </si>
  <si>
    <t xml:space="preserve">       工会事务</t>
  </si>
  <si>
    <t>2012950</t>
  </si>
  <si>
    <t>2012999</t>
  </si>
  <si>
    <t xml:space="preserve">       其他群众团体事务支出</t>
  </si>
  <si>
    <t>20131</t>
  </si>
  <si>
    <t xml:space="preserve">    党委办公厅（室）及相关机构事务</t>
  </si>
  <si>
    <t>2013101</t>
  </si>
  <si>
    <t>2013102</t>
  </si>
  <si>
    <t>2013150</t>
  </si>
  <si>
    <t>20132</t>
  </si>
  <si>
    <t xml:space="preserve">    组织事务</t>
  </si>
  <si>
    <t>2013201</t>
  </si>
  <si>
    <t>2013202</t>
  </si>
  <si>
    <t>20133</t>
  </si>
  <si>
    <t xml:space="preserve">    宣传事务</t>
  </si>
  <si>
    <t>2013301</t>
  </si>
  <si>
    <t>2013302</t>
  </si>
  <si>
    <t>2013350</t>
  </si>
  <si>
    <t>2013399</t>
  </si>
  <si>
    <t xml:space="preserve">       其他宣传事务支出</t>
  </si>
  <si>
    <t>20134</t>
  </si>
  <si>
    <t xml:space="preserve">    统战事务</t>
  </si>
  <si>
    <t>2013401</t>
  </si>
  <si>
    <t>2013402</t>
  </si>
  <si>
    <t>2013404</t>
  </si>
  <si>
    <t xml:space="preserve">       宗教事务</t>
  </si>
  <si>
    <t>2013405</t>
  </si>
  <si>
    <t xml:space="preserve">       华侨事务</t>
  </si>
  <si>
    <t>20136</t>
  </si>
  <si>
    <t xml:space="preserve">    其他共产党事务支出</t>
  </si>
  <si>
    <t>2013601</t>
  </si>
  <si>
    <t>2013602</t>
  </si>
  <si>
    <t>2013650</t>
  </si>
  <si>
    <t>20138</t>
  </si>
  <si>
    <t xml:space="preserve">    市场监督管理事务</t>
  </si>
  <si>
    <t>2013801</t>
  </si>
  <si>
    <t>2013802</t>
  </si>
  <si>
    <t>2013804</t>
  </si>
  <si>
    <t xml:space="preserve">       市场主体管理</t>
  </si>
  <si>
    <t>2013805</t>
  </si>
  <si>
    <t xml:space="preserve">       市场秩序执法</t>
  </si>
  <si>
    <t>2013808</t>
  </si>
  <si>
    <t>2013815</t>
  </si>
  <si>
    <t xml:space="preserve">       质量安全监管</t>
  </si>
  <si>
    <t>2013816</t>
  </si>
  <si>
    <t xml:space="preserve">       食品安全监管</t>
  </si>
  <si>
    <t>2013850</t>
  </si>
  <si>
    <t>2013899</t>
  </si>
  <si>
    <t xml:space="preserve">       其他市场监督管理事务</t>
  </si>
  <si>
    <t>20199</t>
  </si>
  <si>
    <t xml:space="preserve">    其他一般公共服务支出</t>
  </si>
  <si>
    <t>2019999</t>
  </si>
  <si>
    <t xml:space="preserve">       其他一般公共服务支出</t>
  </si>
  <si>
    <t>203</t>
  </si>
  <si>
    <t>国防支出</t>
  </si>
  <si>
    <t>20306</t>
  </si>
  <si>
    <t xml:space="preserve">    国防动员</t>
  </si>
  <si>
    <t>2030601</t>
  </si>
  <si>
    <t xml:space="preserve">       兵役征集</t>
  </si>
  <si>
    <t>2030607</t>
  </si>
  <si>
    <t xml:space="preserve">       民兵</t>
  </si>
  <si>
    <t>20399</t>
  </si>
  <si>
    <t xml:space="preserve">    其他国防支出</t>
  </si>
  <si>
    <t>2039999</t>
  </si>
  <si>
    <t xml:space="preserve">       其他国防支出</t>
  </si>
  <si>
    <t>204</t>
  </si>
  <si>
    <t>公共安全支出</t>
  </si>
  <si>
    <t>20401</t>
  </si>
  <si>
    <t xml:space="preserve">    武装警察部队</t>
  </si>
  <si>
    <t>2040101</t>
  </si>
  <si>
    <t xml:space="preserve">       武装警察部队</t>
  </si>
  <si>
    <t>20402</t>
  </si>
  <si>
    <t xml:space="preserve">    公安</t>
  </si>
  <si>
    <t>2040201</t>
  </si>
  <si>
    <t>2040202</t>
  </si>
  <si>
    <t>2040219</t>
  </si>
  <si>
    <t>2040220</t>
  </si>
  <si>
    <t xml:space="preserve">       执法办案</t>
  </si>
  <si>
    <t>2040250</t>
  </si>
  <si>
    <t>2040299</t>
  </si>
  <si>
    <t xml:space="preserve">       其他公安支出</t>
  </si>
  <si>
    <t>20406</t>
  </si>
  <si>
    <t xml:space="preserve">    司法</t>
  </si>
  <si>
    <t>2040601</t>
  </si>
  <si>
    <t>2040604</t>
  </si>
  <si>
    <t xml:space="preserve">       基层司法业务</t>
  </si>
  <si>
    <t>2040605</t>
  </si>
  <si>
    <t xml:space="preserve">       普法宣传</t>
  </si>
  <si>
    <t>2040607</t>
  </si>
  <si>
    <t xml:space="preserve">       公共法律服务</t>
  </si>
  <si>
    <t>2040610</t>
  </si>
  <si>
    <t xml:space="preserve">       社区矫正</t>
  </si>
  <si>
    <t>2040699</t>
  </si>
  <si>
    <t xml:space="preserve">       其他司法支出</t>
  </si>
  <si>
    <t>20499</t>
  </si>
  <si>
    <t xml:space="preserve">    其他公共安全支出</t>
  </si>
  <si>
    <t>2049999</t>
  </si>
  <si>
    <t xml:space="preserve">       其他公共安全支出</t>
  </si>
  <si>
    <t>205</t>
  </si>
  <si>
    <t>教育支出</t>
  </si>
  <si>
    <t>20501</t>
  </si>
  <si>
    <t xml:space="preserve">    教育管理事务</t>
  </si>
  <si>
    <t>2050101</t>
  </si>
  <si>
    <t>2050102</t>
  </si>
  <si>
    <t>2050199</t>
  </si>
  <si>
    <t xml:space="preserve">       其他教育管理事务支出</t>
  </si>
  <si>
    <t>20502</t>
  </si>
  <si>
    <t xml:space="preserve">    普通教育</t>
  </si>
  <si>
    <t>2050201</t>
  </si>
  <si>
    <t xml:space="preserve">       学前教育</t>
  </si>
  <si>
    <t>2050202</t>
  </si>
  <si>
    <t xml:space="preserve">       小学教育</t>
  </si>
  <si>
    <t>2050203</t>
  </si>
  <si>
    <t xml:space="preserve">       初中教育</t>
  </si>
  <si>
    <t>2050204</t>
  </si>
  <si>
    <t xml:space="preserve">       高中教育</t>
  </si>
  <si>
    <t>2050299</t>
  </si>
  <si>
    <t xml:space="preserve">       其他普通教育支出</t>
  </si>
  <si>
    <t>20503</t>
  </si>
  <si>
    <t xml:space="preserve">    职业教育</t>
  </si>
  <si>
    <t>2050302</t>
  </si>
  <si>
    <t xml:space="preserve">       中等职业教育</t>
  </si>
  <si>
    <t>2050399</t>
  </si>
  <si>
    <t xml:space="preserve">       其他职业教育支出</t>
  </si>
  <si>
    <t>20505</t>
  </si>
  <si>
    <t xml:space="preserve">    广播电视教育</t>
  </si>
  <si>
    <t>2050501</t>
  </si>
  <si>
    <t xml:space="preserve">       广播电视学校</t>
  </si>
  <si>
    <t>20507</t>
  </si>
  <si>
    <t xml:space="preserve">    特殊教育</t>
  </si>
  <si>
    <t>2050701</t>
  </si>
  <si>
    <t xml:space="preserve">       特殊学校教育</t>
  </si>
  <si>
    <t>2050799</t>
  </si>
  <si>
    <t xml:space="preserve">       其他特殊教育支出</t>
  </si>
  <si>
    <t>20508</t>
  </si>
  <si>
    <t xml:space="preserve">    进修及培训</t>
  </si>
  <si>
    <t>2050801</t>
  </si>
  <si>
    <t xml:space="preserve">       教师进修</t>
  </si>
  <si>
    <t>2050802</t>
  </si>
  <si>
    <t xml:space="preserve">       干部教育</t>
  </si>
  <si>
    <t>20509</t>
  </si>
  <si>
    <t xml:space="preserve">    教育费附加安排的支出</t>
  </si>
  <si>
    <t xml:space="preserve">       农村中小学校舍建设</t>
  </si>
  <si>
    <t>2050999</t>
  </si>
  <si>
    <t xml:space="preserve">       其他教育费附加安排的支出</t>
  </si>
  <si>
    <t>206</t>
  </si>
  <si>
    <t>科学技术支出</t>
  </si>
  <si>
    <t>20601</t>
  </si>
  <si>
    <t xml:space="preserve">    科学技术管理事务</t>
  </si>
  <si>
    <t>2060101</t>
  </si>
  <si>
    <t>20604</t>
  </si>
  <si>
    <t xml:space="preserve">    技术研究与开发</t>
  </si>
  <si>
    <t>2060499</t>
  </si>
  <si>
    <t xml:space="preserve">       其他技术研究与开发支出</t>
  </si>
  <si>
    <t>20607</t>
  </si>
  <si>
    <t xml:space="preserve">    科学技术普及</t>
  </si>
  <si>
    <t>2060701</t>
  </si>
  <si>
    <t xml:space="preserve">       机构运行</t>
  </si>
  <si>
    <t>2060702</t>
  </si>
  <si>
    <t xml:space="preserve">       科普活动</t>
  </si>
  <si>
    <t>2060703</t>
  </si>
  <si>
    <t xml:space="preserve">       青少年科技活动</t>
  </si>
  <si>
    <t>2060705</t>
  </si>
  <si>
    <t xml:space="preserve">       科技馆站</t>
  </si>
  <si>
    <t>207</t>
  </si>
  <si>
    <t>文化旅游体育与传媒支出</t>
  </si>
  <si>
    <t>20701</t>
  </si>
  <si>
    <t xml:space="preserve">    文化和旅游</t>
  </si>
  <si>
    <t>2070101</t>
  </si>
  <si>
    <t>2070102</t>
  </si>
  <si>
    <t>2070104</t>
  </si>
  <si>
    <t xml:space="preserve">       图书馆</t>
  </si>
  <si>
    <t>2070107</t>
  </si>
  <si>
    <t xml:space="preserve">       艺术表演团体</t>
  </si>
  <si>
    <t>2070109</t>
  </si>
  <si>
    <t xml:space="preserve">       群众文化</t>
  </si>
  <si>
    <t>2070114</t>
  </si>
  <si>
    <t xml:space="preserve">       文化和旅游管理事务</t>
  </si>
  <si>
    <t>2070199</t>
  </si>
  <si>
    <t xml:space="preserve">       其他文化和旅游支出</t>
  </si>
  <si>
    <t>20702</t>
  </si>
  <si>
    <t xml:space="preserve">    文物</t>
  </si>
  <si>
    <t>2070204</t>
  </si>
  <si>
    <t xml:space="preserve">       文物保护</t>
  </si>
  <si>
    <t>2070205</t>
  </si>
  <si>
    <t xml:space="preserve">       博物馆</t>
  </si>
  <si>
    <t>20703</t>
  </si>
  <si>
    <t xml:space="preserve">    体育</t>
  </si>
  <si>
    <t>2070305</t>
  </si>
  <si>
    <t xml:space="preserve">       体育竞赛</t>
  </si>
  <si>
    <t>2070306</t>
  </si>
  <si>
    <t xml:space="preserve">       体育训练</t>
  </si>
  <si>
    <t>2070308</t>
  </si>
  <si>
    <t xml:space="preserve">       群众体育</t>
  </si>
  <si>
    <t>2070399</t>
  </si>
  <si>
    <t xml:space="preserve">       其他体育支出</t>
  </si>
  <si>
    <t>20706</t>
  </si>
  <si>
    <t xml:space="preserve">    新闻出版电影</t>
  </si>
  <si>
    <t>2070607</t>
  </si>
  <si>
    <t xml:space="preserve">       电影</t>
  </si>
  <si>
    <t>20708</t>
  </si>
  <si>
    <t xml:space="preserve">    广播电视</t>
  </si>
  <si>
    <t>2070808</t>
  </si>
  <si>
    <t xml:space="preserve">       广播电视事务</t>
  </si>
  <si>
    <t xml:space="preserve">    其他文化旅游体育与传媒支出</t>
  </si>
  <si>
    <t xml:space="preserve">   文化产业发展专项支出</t>
  </si>
  <si>
    <t>208</t>
  </si>
  <si>
    <t>社会保障和就业支出</t>
  </si>
  <si>
    <t>20801</t>
  </si>
  <si>
    <t xml:space="preserve">    人力资源和社会保障管理事务</t>
  </si>
  <si>
    <t>2080101</t>
  </si>
  <si>
    <t>2080102</t>
  </si>
  <si>
    <t>2080104</t>
  </si>
  <si>
    <t xml:space="preserve">       综合业务管理</t>
  </si>
  <si>
    <t>2080105</t>
  </si>
  <si>
    <t xml:space="preserve">       劳动保障监察</t>
  </si>
  <si>
    <t>2080107</t>
  </si>
  <si>
    <t xml:space="preserve">       社会保险业务管理事务</t>
  </si>
  <si>
    <t>2080109</t>
  </si>
  <si>
    <t xml:space="preserve">       社会保险经办机构</t>
  </si>
  <si>
    <t>2080112</t>
  </si>
  <si>
    <t xml:space="preserve">       劳动人事争议调解仲裁</t>
  </si>
  <si>
    <t>2080150</t>
  </si>
  <si>
    <t>20802</t>
  </si>
  <si>
    <t xml:space="preserve">    民政管理事务</t>
  </si>
  <si>
    <t>2080201</t>
  </si>
  <si>
    <t>2080202</t>
  </si>
  <si>
    <t>2080206</t>
  </si>
  <si>
    <t xml:space="preserve">       社会组织管理</t>
  </si>
  <si>
    <t>2080207</t>
  </si>
  <si>
    <t xml:space="preserve">       行政区划和地名管理</t>
  </si>
  <si>
    <t>2080208</t>
  </si>
  <si>
    <t xml:space="preserve">       基层政权建设和社区治理</t>
  </si>
  <si>
    <t>2080299</t>
  </si>
  <si>
    <t xml:space="preserve">       其他民政管理事务支出</t>
  </si>
  <si>
    <t>20805</t>
  </si>
  <si>
    <t xml:space="preserve">    行政事业单位养老支出</t>
  </si>
  <si>
    <t>2080501</t>
  </si>
  <si>
    <t xml:space="preserve">       行政单位离退休</t>
  </si>
  <si>
    <t>2080502</t>
  </si>
  <si>
    <t xml:space="preserve">       事业单位离退休</t>
  </si>
  <si>
    <t>2080506</t>
  </si>
  <si>
    <t xml:space="preserve">       机关事业单位职业年金缴费支出</t>
  </si>
  <si>
    <t>2080507</t>
  </si>
  <si>
    <t xml:space="preserve">       对机关事业单位基本养老保险基金的补助</t>
  </si>
  <si>
    <t>2080508</t>
  </si>
  <si>
    <t xml:space="preserve">       对机关事业单位职业年金的补助</t>
  </si>
  <si>
    <t>20807</t>
  </si>
  <si>
    <t xml:space="preserve">    就业补助</t>
  </si>
  <si>
    <t>2080799</t>
  </si>
  <si>
    <t xml:space="preserve">       其他就业补助支出</t>
  </si>
  <si>
    <t>20808</t>
  </si>
  <si>
    <t xml:space="preserve">    抚恤</t>
  </si>
  <si>
    <t xml:space="preserve">       烈士纪念设施管理维护</t>
  </si>
  <si>
    <t>2080899</t>
  </si>
  <si>
    <t xml:space="preserve">       其他优抚支出</t>
  </si>
  <si>
    <t>20809</t>
  </si>
  <si>
    <t xml:space="preserve">    退役安置</t>
  </si>
  <si>
    <t>2080901</t>
  </si>
  <si>
    <t xml:space="preserve">       退役士兵安置</t>
  </si>
  <si>
    <t xml:space="preserve">       军队转业干部安置</t>
  </si>
  <si>
    <t>2080999</t>
  </si>
  <si>
    <t xml:space="preserve">       其他退役安置支出</t>
  </si>
  <si>
    <t>20810</t>
  </si>
  <si>
    <t xml:space="preserve">    社会福利</t>
  </si>
  <si>
    <t>2081001</t>
  </si>
  <si>
    <t xml:space="preserve">       儿童福利</t>
  </si>
  <si>
    <t>2081002</t>
  </si>
  <si>
    <t xml:space="preserve">       老年福利</t>
  </si>
  <si>
    <t>2081004</t>
  </si>
  <si>
    <t xml:space="preserve">       殡葬</t>
  </si>
  <si>
    <t>2081005</t>
  </si>
  <si>
    <t xml:space="preserve">       社会福利事业单位</t>
  </si>
  <si>
    <t>2081006</t>
  </si>
  <si>
    <t xml:space="preserve">       养老服务</t>
  </si>
  <si>
    <t>20811</t>
  </si>
  <si>
    <t xml:space="preserve">    残疾人事业</t>
  </si>
  <si>
    <t>2081101</t>
  </si>
  <si>
    <t>2081102</t>
  </si>
  <si>
    <t>2081104</t>
  </si>
  <si>
    <t xml:space="preserve">       残疾人康复</t>
  </si>
  <si>
    <t>2081105</t>
  </si>
  <si>
    <t xml:space="preserve">       残疾人就业</t>
  </si>
  <si>
    <t>2081107</t>
  </si>
  <si>
    <t xml:space="preserve">       残疾人生活和护理补贴</t>
  </si>
  <si>
    <t>2081199</t>
  </si>
  <si>
    <t xml:space="preserve">       其他残疾人事业支出</t>
  </si>
  <si>
    <t>20816</t>
  </si>
  <si>
    <t xml:space="preserve">    红十字事业</t>
  </si>
  <si>
    <t>2081601</t>
  </si>
  <si>
    <t>2081602</t>
  </si>
  <si>
    <t>20819</t>
  </si>
  <si>
    <t xml:space="preserve">    最低生活保障</t>
  </si>
  <si>
    <t>2081901</t>
  </si>
  <si>
    <t xml:space="preserve">       城市最低生活保障金支出</t>
  </si>
  <si>
    <t>2081902</t>
  </si>
  <si>
    <t xml:space="preserve">       农村最低生活保障金支出</t>
  </si>
  <si>
    <t>20820</t>
  </si>
  <si>
    <t xml:space="preserve">    临时救助</t>
  </si>
  <si>
    <t>2082001</t>
  </si>
  <si>
    <t xml:space="preserve">       临时救助支出</t>
  </si>
  <si>
    <t>2082002</t>
  </si>
  <si>
    <t xml:space="preserve"> 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</si>
  <si>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</si>
  <si>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</si>
  <si>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</si>
  <si>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</si>
  <si>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</si>
  <si>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 农村特困人员救助供养支出</t>
  </si>
  <si>
    <t>20825</t>
  </si>
  <si>
    <t xml:space="preserve">    其他生活救助</t>
  </si>
  <si>
    <t>2082502</t>
  </si>
  <si>
    <t xml:space="preserve">       其他农村生活救助</t>
  </si>
  <si>
    <t>20826</t>
  </si>
  <si>
    <t xml:space="preserve">    财政对基本养老保险基金的补助</t>
  </si>
  <si>
    <t>2082602</t>
  </si>
  <si>
    <t xml:space="preserve">       财政对城乡居民基本养老保险基金的补助</t>
  </si>
  <si>
    <t>20828</t>
  </si>
  <si>
    <t xml:space="preserve">    退役军人管理事务</t>
  </si>
  <si>
    <t>2082801</t>
  </si>
  <si>
    <t>2082802</t>
  </si>
  <si>
    <t>2082804</t>
  </si>
  <si>
    <t xml:space="preserve">       拥军优属</t>
  </si>
  <si>
    <t>2082899</t>
  </si>
  <si>
    <t xml:space="preserve">       其他退役军人事务管理支出</t>
  </si>
  <si>
    <t>20830</t>
  </si>
  <si>
    <t xml:space="preserve">    财政代缴社会保险费支出</t>
  </si>
  <si>
    <t>2083001</t>
  </si>
  <si>
    <t xml:space="preserve">       财政代缴城乡居民基本养老保险费支出</t>
  </si>
  <si>
    <t>20899</t>
  </si>
  <si>
    <t xml:space="preserve">    其他社会保障和就业支出</t>
  </si>
  <si>
    <t>2089999</t>
  </si>
  <si>
    <t xml:space="preserve">       其他社会保障和就业支出</t>
  </si>
  <si>
    <t>210</t>
  </si>
  <si>
    <t>卫生健康支出</t>
  </si>
  <si>
    <t>21001</t>
  </si>
  <si>
    <t xml:space="preserve">    卫生健康管理事务</t>
  </si>
  <si>
    <t>2100101</t>
  </si>
  <si>
    <t>2100102</t>
  </si>
  <si>
    <t>21002</t>
  </si>
  <si>
    <t xml:space="preserve">    公立医院</t>
  </si>
  <si>
    <t>2100201</t>
  </si>
  <si>
    <t xml:space="preserve">       综合医院</t>
  </si>
  <si>
    <t>2100202</t>
  </si>
  <si>
    <t xml:space="preserve">       中医（民族）医院</t>
  </si>
  <si>
    <t>2100299</t>
  </si>
  <si>
    <t xml:space="preserve">       其他公立医院支出</t>
  </si>
  <si>
    <t>21003</t>
  </si>
  <si>
    <t xml:space="preserve">    基层医疗卫生机构</t>
  </si>
  <si>
    <t>2100302</t>
  </si>
  <si>
    <t xml:space="preserve">       乡镇卫生院</t>
  </si>
  <si>
    <t>2100399</t>
  </si>
  <si>
    <t xml:space="preserve">       其他基层医疗卫生机构支出</t>
  </si>
  <si>
    <t>21004</t>
  </si>
  <si>
    <t xml:space="preserve">    公共卫生</t>
  </si>
  <si>
    <t>2100401</t>
  </si>
  <si>
    <t xml:space="preserve">       疾病预防控制机构</t>
  </si>
  <si>
    <t>2100403</t>
  </si>
  <si>
    <t xml:space="preserve">       妇幼保健机构</t>
  </si>
  <si>
    <t>2100407</t>
  </si>
  <si>
    <t xml:space="preserve">       其他专业公共卫生机构</t>
  </si>
  <si>
    <t>2100408</t>
  </si>
  <si>
    <t xml:space="preserve">       基本公共卫生服务</t>
  </si>
  <si>
    <t>2100409</t>
  </si>
  <si>
    <t xml:space="preserve">       重大公共卫生服务</t>
  </si>
  <si>
    <t>2100410</t>
  </si>
  <si>
    <t xml:space="preserve">       突发公共卫生事件应急处理</t>
  </si>
  <si>
    <t>2100499</t>
  </si>
  <si>
    <t xml:space="preserve">       其他公共卫生支出</t>
  </si>
  <si>
    <t>21007</t>
  </si>
  <si>
    <t xml:space="preserve">    计划生育事务</t>
  </si>
  <si>
    <t>2100717</t>
  </si>
  <si>
    <t xml:space="preserve">       计划生育服务</t>
  </si>
  <si>
    <t>21011</t>
  </si>
  <si>
    <t xml:space="preserve">    行政事业单位医疗</t>
  </si>
  <si>
    <t>2101101</t>
  </si>
  <si>
    <t xml:space="preserve">       行政单位医疗</t>
  </si>
  <si>
    <t>21012</t>
  </si>
  <si>
    <t xml:space="preserve">    财政对基本医疗保险基金的补助</t>
  </si>
  <si>
    <t>2101201</t>
  </si>
  <si>
    <t xml:space="preserve">       财政对职工基本医疗保险基金的补助</t>
  </si>
  <si>
    <t>2101202</t>
  </si>
  <si>
    <t xml:space="preserve">       财政对城乡居民基本医疗保险基金的补助</t>
  </si>
  <si>
    <t>21013</t>
  </si>
  <si>
    <t xml:space="preserve">    医疗救助</t>
  </si>
  <si>
    <t>2101301</t>
  </si>
  <si>
    <t xml:space="preserve">       城乡医疗救助</t>
  </si>
  <si>
    <t>2101302</t>
  </si>
  <si>
    <t xml:space="preserve">       疾病应急救助</t>
  </si>
  <si>
    <t>2101399</t>
  </si>
  <si>
    <t xml:space="preserve">       其他医疗救助支出</t>
  </si>
  <si>
    <t>21014</t>
  </si>
  <si>
    <t xml:space="preserve">    优抚对象医疗</t>
  </si>
  <si>
    <t>2101401</t>
  </si>
  <si>
    <t xml:space="preserve">       优抚对象医疗补助</t>
  </si>
  <si>
    <t>21015</t>
  </si>
  <si>
    <t xml:space="preserve">    医疗保障管理事务</t>
  </si>
  <si>
    <t>2101502</t>
  </si>
  <si>
    <t>2101506</t>
  </si>
  <si>
    <t xml:space="preserve">       医疗保障经办事务</t>
  </si>
  <si>
    <t>21016</t>
  </si>
  <si>
    <t xml:space="preserve">    老龄卫生健康事务</t>
  </si>
  <si>
    <t>2101601</t>
  </si>
  <si>
    <t xml:space="preserve">       老龄卫生健康事务</t>
  </si>
  <si>
    <t>211</t>
  </si>
  <si>
    <t>节能环保支出</t>
  </si>
  <si>
    <t>21101</t>
  </si>
  <si>
    <t xml:space="preserve">    环境保护管理事务</t>
  </si>
  <si>
    <t>2110102</t>
  </si>
  <si>
    <t>2110199</t>
  </si>
  <si>
    <t xml:space="preserve">       其他环境保护管理事务支出</t>
  </si>
  <si>
    <t>21103</t>
  </si>
  <si>
    <t xml:space="preserve">    污染防治</t>
  </si>
  <si>
    <t>2110302</t>
  </si>
  <si>
    <t xml:space="preserve">       水体</t>
  </si>
  <si>
    <t>2110399</t>
  </si>
  <si>
    <t xml:space="preserve">       其他污染防治支出</t>
  </si>
  <si>
    <t>21104</t>
  </si>
  <si>
    <t xml:space="preserve">    自然生态保护</t>
  </si>
  <si>
    <t>2110402</t>
  </si>
  <si>
    <t xml:space="preserve">       农村环境保护</t>
  </si>
  <si>
    <t>21105</t>
  </si>
  <si>
    <t xml:space="preserve">    天然林保护 </t>
  </si>
  <si>
    <t>2110501</t>
  </si>
  <si>
    <t xml:space="preserve">       森林管护</t>
  </si>
  <si>
    <t>2110599</t>
  </si>
  <si>
    <t xml:space="preserve">       其他天然林保护支出</t>
  </si>
  <si>
    <t>21110</t>
  </si>
  <si>
    <t xml:space="preserve">    能源节约利用</t>
  </si>
  <si>
    <t>2111001</t>
  </si>
  <si>
    <t xml:space="preserve">       能源节约利用</t>
  </si>
  <si>
    <t xml:space="preserve">    其他节能环保支出</t>
  </si>
  <si>
    <t xml:space="preserve">       其他节能环保支出</t>
  </si>
  <si>
    <t>212</t>
  </si>
  <si>
    <t>城乡社区支出</t>
  </si>
  <si>
    <t>21201</t>
  </si>
  <si>
    <t xml:space="preserve">    城乡社区管理事务</t>
  </si>
  <si>
    <t>2120101</t>
  </si>
  <si>
    <t>2120102</t>
  </si>
  <si>
    <t>2120104</t>
  </si>
  <si>
    <t xml:space="preserve">       城管执法</t>
  </si>
  <si>
    <t>2120106</t>
  </si>
  <si>
    <t xml:space="preserve">       工程建设管理</t>
  </si>
  <si>
    <t>2120199</t>
  </si>
  <si>
    <t xml:space="preserve">       其他城乡社区管理事务支出</t>
  </si>
  <si>
    <t>21202</t>
  </si>
  <si>
    <t xml:space="preserve">    城乡社区规划与管理</t>
  </si>
  <si>
    <t>2120201</t>
  </si>
  <si>
    <t xml:space="preserve">       城乡社区规划与管理</t>
  </si>
  <si>
    <t>21203</t>
  </si>
  <si>
    <t xml:space="preserve">    城乡社区公共设施</t>
  </si>
  <si>
    <t>2120399</t>
  </si>
  <si>
    <t xml:space="preserve">       其他城乡社区公共设施支出</t>
  </si>
  <si>
    <t>21205</t>
  </si>
  <si>
    <t xml:space="preserve">    城乡社区环境卫生</t>
  </si>
  <si>
    <t>2120501</t>
  </si>
  <si>
    <t xml:space="preserve">       城乡社区环境卫生</t>
  </si>
  <si>
    <t>213</t>
  </si>
  <si>
    <t>农林水支出</t>
  </si>
  <si>
    <t>21301</t>
  </si>
  <si>
    <t xml:space="preserve">    农业农村</t>
  </si>
  <si>
    <t>2130101</t>
  </si>
  <si>
    <t>2130102</t>
  </si>
  <si>
    <t>2130104</t>
  </si>
  <si>
    <t>2130106</t>
  </si>
  <si>
    <t xml:space="preserve">       科技转化与推广服务</t>
  </si>
  <si>
    <t>2130108</t>
  </si>
  <si>
    <t xml:space="preserve">       病虫害控制</t>
  </si>
  <si>
    <t>2130109</t>
  </si>
  <si>
    <t xml:space="preserve">       农产品质量安全</t>
  </si>
  <si>
    <t>2130110</t>
  </si>
  <si>
    <t xml:space="preserve">       执法监管</t>
  </si>
  <si>
    <t>2130124</t>
  </si>
  <si>
    <t xml:space="preserve">       农村合作经济</t>
  </si>
  <si>
    <t>2130135</t>
  </si>
  <si>
    <t xml:space="preserve">       农业资源保护修复与利用</t>
  </si>
  <si>
    <t>2130153</t>
  </si>
  <si>
    <t xml:space="preserve">       农田建设</t>
  </si>
  <si>
    <t>2130199</t>
  </si>
  <si>
    <t xml:space="preserve">       其他农业农村支出</t>
  </si>
  <si>
    <t>21302</t>
  </si>
  <si>
    <t xml:space="preserve">    林业和草原</t>
  </si>
  <si>
    <t>2130201</t>
  </si>
  <si>
    <t>2130204</t>
  </si>
  <si>
    <t xml:space="preserve">       事业机构</t>
  </si>
  <si>
    <t>2130205</t>
  </si>
  <si>
    <t xml:space="preserve">       森林资源培育</t>
  </si>
  <si>
    <t>2130206</t>
  </si>
  <si>
    <t xml:space="preserve">       技术推广与转化</t>
  </si>
  <si>
    <t>2130207</t>
  </si>
  <si>
    <t xml:space="preserve">       森林资源管理</t>
  </si>
  <si>
    <t>2130209</t>
  </si>
  <si>
    <t xml:space="preserve">   森林生态效益补偿</t>
  </si>
  <si>
    <t>2130212</t>
  </si>
  <si>
    <t xml:space="preserve">       湿地保护</t>
  </si>
  <si>
    <t>2130213</t>
  </si>
  <si>
    <t xml:space="preserve">       执法与监督</t>
  </si>
  <si>
    <t>2130226</t>
  </si>
  <si>
    <t xml:space="preserve">       林区公共支出</t>
  </si>
  <si>
    <t>2130234</t>
  </si>
  <si>
    <t xml:space="preserve">       林业草原防灾减灾</t>
  </si>
  <si>
    <t xml:space="preserve">   行业业务管理</t>
  </si>
  <si>
    <t>2130299</t>
  </si>
  <si>
    <t xml:space="preserve">   其他林业和草原支出</t>
  </si>
  <si>
    <t>21303</t>
  </si>
  <si>
    <t xml:space="preserve">    水利</t>
  </si>
  <si>
    <t>2130301</t>
  </si>
  <si>
    <t>2130304</t>
  </si>
  <si>
    <t xml:space="preserve">       水利行业业务管理</t>
  </si>
  <si>
    <t>2130305</t>
  </si>
  <si>
    <t xml:space="preserve">       水利工程建设</t>
  </si>
  <si>
    <t>2130306</t>
  </si>
  <si>
    <t xml:space="preserve">    水利工程运行与维护</t>
  </si>
  <si>
    <t>2130310</t>
  </si>
  <si>
    <t xml:space="preserve">       水土保持</t>
  </si>
  <si>
    <t>2130311</t>
  </si>
  <si>
    <t xml:space="preserve">       水资源节约管理与保护</t>
  </si>
  <si>
    <t>2130314</t>
  </si>
  <si>
    <t xml:space="preserve">       防汛</t>
  </si>
  <si>
    <t>2130315</t>
  </si>
  <si>
    <t xml:space="preserve">       抗旱</t>
  </si>
  <si>
    <t>2130316</t>
  </si>
  <si>
    <t xml:space="preserve">       农村水利</t>
  </si>
  <si>
    <t>2130319</t>
  </si>
  <si>
    <t xml:space="preserve">    江河湖库水系综合整治</t>
  </si>
  <si>
    <t>2130322</t>
  </si>
  <si>
    <r>
      <t xml:space="preserve">       </t>
    </r>
    <r>
      <rPr>
        <sz val="11"/>
        <rFont val="宋体"/>
        <family val="0"/>
      </rPr>
      <t>水利安全监督</t>
    </r>
  </si>
  <si>
    <t>2130399</t>
  </si>
  <si>
    <t xml:space="preserve">       其他水利支出</t>
  </si>
  <si>
    <t>21305</t>
  </si>
  <si>
    <t xml:space="preserve">   巩固脱贫攻坚成果衔接乡村振兴</t>
  </si>
  <si>
    <t>2130599</t>
  </si>
  <si>
    <t xml:space="preserve">    其他巩固脱贫攻坚成果衔接乡村振兴支出</t>
  </si>
  <si>
    <t>21307</t>
  </si>
  <si>
    <t xml:space="preserve">    农村综合改革</t>
  </si>
  <si>
    <t>2130701</t>
  </si>
  <si>
    <t xml:space="preserve">   对村级公益事业建设的补助</t>
  </si>
  <si>
    <t>2130704</t>
  </si>
  <si>
    <t xml:space="preserve">   国有农场办社会职能改革补助</t>
  </si>
  <si>
    <t>2130705</t>
  </si>
  <si>
    <t xml:space="preserve">   对村民委员会和村党支部的补助</t>
  </si>
  <si>
    <t xml:space="preserve">   对村集体经济组织的补助</t>
  </si>
  <si>
    <t>214</t>
  </si>
  <si>
    <t>交通运输支出</t>
  </si>
  <si>
    <t>21401</t>
  </si>
  <si>
    <t xml:space="preserve">    公路水路运输</t>
  </si>
  <si>
    <t>2140101</t>
  </si>
  <si>
    <t>2140102</t>
  </si>
  <si>
    <t>2140104</t>
  </si>
  <si>
    <t xml:space="preserve">       公路建设</t>
  </si>
  <si>
    <t>2140106</t>
  </si>
  <si>
    <t xml:space="preserve">       公路养护</t>
  </si>
  <si>
    <t>2140109</t>
  </si>
  <si>
    <t xml:space="preserve">       交通运输信息化建设</t>
  </si>
  <si>
    <t>2140110</t>
  </si>
  <si>
    <t xml:space="preserve">       公路和运输安全</t>
  </si>
  <si>
    <t>2140199</t>
  </si>
  <si>
    <t xml:space="preserve">       其他公路水路运输支出</t>
  </si>
  <si>
    <t>21406</t>
  </si>
  <si>
    <t xml:space="preserve">    车辆购置税支出</t>
  </si>
  <si>
    <t>2140602</t>
  </si>
  <si>
    <t xml:space="preserve">       车辆购置税用于农村公路建设支出</t>
  </si>
  <si>
    <t>215</t>
  </si>
  <si>
    <t>资源勘探工业信息等支出</t>
  </si>
  <si>
    <t>21501</t>
  </si>
  <si>
    <t xml:space="preserve">    资源勘探开发</t>
  </si>
  <si>
    <t>2150199</t>
  </si>
  <si>
    <t xml:space="preserve">       其他资源勘探业支出</t>
  </si>
  <si>
    <t>21502</t>
  </si>
  <si>
    <t xml:space="preserve">    制造业</t>
  </si>
  <si>
    <t>2150201</t>
  </si>
  <si>
    <t>2150202</t>
  </si>
  <si>
    <t>2150299</t>
  </si>
  <si>
    <t xml:space="preserve">       其他制造业支出</t>
  </si>
  <si>
    <t>21507</t>
  </si>
  <si>
    <t xml:space="preserve">    国有资产监管</t>
  </si>
  <si>
    <t>2150799</t>
  </si>
  <si>
    <t xml:space="preserve">       其他国有资产监管支出</t>
  </si>
  <si>
    <t>21508</t>
  </si>
  <si>
    <t xml:space="preserve">    支持中小企业发展和管理支出</t>
  </si>
  <si>
    <t>2150801</t>
  </si>
  <si>
    <t>2150802</t>
  </si>
  <si>
    <t>2150899</t>
  </si>
  <si>
    <t xml:space="preserve">       其他支持中小企业发展和管理支出</t>
  </si>
  <si>
    <t xml:space="preserve">    其他资源勘探工业信息等支出</t>
  </si>
  <si>
    <t>216</t>
  </si>
  <si>
    <t>商业服务业等支出</t>
  </si>
  <si>
    <t>21602</t>
  </si>
  <si>
    <t xml:space="preserve">    商业流通事务</t>
  </si>
  <si>
    <t>2160201</t>
  </si>
  <si>
    <t>2160202</t>
  </si>
  <si>
    <t>2160299</t>
  </si>
  <si>
    <t xml:space="preserve">       其他商业流通事务支出</t>
  </si>
  <si>
    <t>220</t>
  </si>
  <si>
    <t>自然资源海洋气象等支出</t>
  </si>
  <si>
    <t>22001</t>
  </si>
  <si>
    <t xml:space="preserve">    自然资源事务</t>
  </si>
  <si>
    <t>2200101</t>
  </si>
  <si>
    <t>2200102</t>
  </si>
  <si>
    <t>2200104</t>
  </si>
  <si>
    <t xml:space="preserve">       自然资源规划及管理</t>
  </si>
  <si>
    <t>2200106</t>
  </si>
  <si>
    <t xml:space="preserve">       自然资源利用与保护</t>
  </si>
  <si>
    <t>2200107</t>
  </si>
  <si>
    <t xml:space="preserve">       自然资源社会公益服务</t>
  </si>
  <si>
    <t>2200109</t>
  </si>
  <si>
    <r>
      <t xml:space="preserve">       </t>
    </r>
    <r>
      <rPr>
        <sz val="11"/>
        <rFont val="宋体"/>
        <family val="0"/>
      </rPr>
      <t>自然资源调查与确权登记</t>
    </r>
  </si>
  <si>
    <t>2200199</t>
  </si>
  <si>
    <t xml:space="preserve">       其他自然资源事务支出</t>
  </si>
  <si>
    <t>22005</t>
  </si>
  <si>
    <t xml:space="preserve">    气象事务</t>
  </si>
  <si>
    <t>2200501</t>
  </si>
  <si>
    <t>2200504</t>
  </si>
  <si>
    <t xml:space="preserve">       气象事业机构</t>
  </si>
  <si>
    <t xml:space="preserve">   其他气象事务支出</t>
  </si>
  <si>
    <t>22099</t>
  </si>
  <si>
    <t xml:space="preserve">    其他自然资源海洋气象等支出</t>
  </si>
  <si>
    <t>2209999</t>
  </si>
  <si>
    <r>
      <t xml:space="preserve">       </t>
    </r>
    <r>
      <rPr>
        <sz val="11"/>
        <rFont val="宋体"/>
        <family val="0"/>
      </rPr>
      <t>其他自然资源海洋气象等支出</t>
    </r>
  </si>
  <si>
    <t>221</t>
  </si>
  <si>
    <t>住房保障支出</t>
  </si>
  <si>
    <t>22101</t>
  </si>
  <si>
    <t xml:space="preserve">    保障性安居工程支出</t>
  </si>
  <si>
    <t>2210105</t>
  </si>
  <si>
    <t xml:space="preserve">       农村危房改造</t>
  </si>
  <si>
    <t>2210108</t>
  </si>
  <si>
    <t xml:space="preserve">       老旧小区改造</t>
  </si>
  <si>
    <t>222</t>
  </si>
  <si>
    <t>粮油物资储备支出</t>
  </si>
  <si>
    <t>22201</t>
  </si>
  <si>
    <t xml:space="preserve">    粮油物资事务</t>
  </si>
  <si>
    <t>2220112</t>
  </si>
  <si>
    <t xml:space="preserve">       粮食财务挂账利息补贴</t>
  </si>
  <si>
    <t>2220115</t>
  </si>
  <si>
    <t xml:space="preserve">       粮食风险基金</t>
  </si>
  <si>
    <t>22204</t>
  </si>
  <si>
    <t xml:space="preserve">    粮油储备</t>
  </si>
  <si>
    <t>2220401</t>
  </si>
  <si>
    <t xml:space="preserve">       储备粮油补贴</t>
  </si>
  <si>
    <t>224</t>
  </si>
  <si>
    <t>灾害防治及应急管理支出</t>
  </si>
  <si>
    <t>22401</t>
  </si>
  <si>
    <t xml:space="preserve">    应急管理事务</t>
  </si>
  <si>
    <t>2240101</t>
  </si>
  <si>
    <t>2240106</t>
  </si>
  <si>
    <r>
      <t xml:space="preserve">       </t>
    </r>
    <r>
      <rPr>
        <sz val="11"/>
        <rFont val="宋体"/>
        <family val="0"/>
      </rPr>
      <t>安全监管</t>
    </r>
  </si>
  <si>
    <t>2240108</t>
  </si>
  <si>
    <t xml:space="preserve">       应急救援</t>
  </si>
  <si>
    <t>2240109</t>
  </si>
  <si>
    <r>
      <t xml:space="preserve">       </t>
    </r>
    <r>
      <rPr>
        <sz val="11"/>
        <rFont val="宋体"/>
        <family val="0"/>
      </rPr>
      <t>应急管理</t>
    </r>
  </si>
  <si>
    <t>2240150</t>
  </si>
  <si>
    <t>22402</t>
  </si>
  <si>
    <t xml:space="preserve">    消防救援事务</t>
  </si>
  <si>
    <t xml:space="preserve">    行政运行</t>
  </si>
  <si>
    <t xml:space="preserve">    消防应急救援</t>
  </si>
  <si>
    <t>22404</t>
  </si>
  <si>
    <t xml:space="preserve">    矿山安全</t>
  </si>
  <si>
    <t>2240450</t>
  </si>
  <si>
    <t>22405</t>
  </si>
  <si>
    <t xml:space="preserve">    地震事务</t>
  </si>
  <si>
    <t>2240501</t>
  </si>
  <si>
    <t>2240505</t>
  </si>
  <si>
    <t xml:space="preserve">       地震预测预报</t>
  </si>
  <si>
    <t>2240507</t>
  </si>
  <si>
    <t xml:space="preserve">       地震应急救援</t>
  </si>
  <si>
    <t>22406</t>
  </si>
  <si>
    <t xml:space="preserve">    自然灾害防治</t>
  </si>
  <si>
    <t>2240601</t>
  </si>
  <si>
    <t xml:space="preserve">       地质灾害防治</t>
  </si>
  <si>
    <t>22407</t>
  </si>
  <si>
    <t xml:space="preserve">    自然灾害救灾及恢复重建支出</t>
  </si>
  <si>
    <t>2240799</t>
  </si>
  <si>
    <r>
      <t xml:space="preserve">       </t>
    </r>
    <r>
      <rPr>
        <sz val="11"/>
        <rFont val="宋体"/>
        <family val="0"/>
      </rPr>
      <t>其他自然灾害救灾及恢复重建支出</t>
    </r>
  </si>
  <si>
    <t xml:space="preserve">    其他灾害防治及应急管理支出</t>
  </si>
  <si>
    <t>227</t>
  </si>
  <si>
    <t>预备费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</si>
  <si>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</si>
  <si>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</si>
  <si>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</si>
  <si>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</si>
  <si>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</si>
  <si>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</si>
  <si>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233</t>
  </si>
  <si>
    <t>债务发行费用支出</t>
  </si>
  <si>
    <t>23303</t>
  </si>
  <si>
    <t>地方政府一般债务发行费用支出</t>
  </si>
  <si>
    <t>附表1-5</t>
  </si>
  <si>
    <t>2023年度本级一般公共预算支出经济分类情况表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</si>
  <si>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</si>
  <si>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</si>
  <si>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</si>
  <si>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</si>
  <si>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</si>
  <si>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</si>
  <si>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</si>
  <si>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</si>
  <si>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</si>
  <si>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</si>
  <si>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</si>
  <si>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</si>
  <si>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</si>
  <si>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</si>
  <si>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</si>
  <si>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</si>
  <si>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</si>
  <si>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</si>
  <si>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2023年度本级一般公共预算基本支出经济分类情况表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</si>
  <si>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</si>
  <si>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</si>
  <si>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</si>
  <si>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</si>
  <si>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</si>
  <si>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</si>
  <si>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</si>
  <si>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</si>
  <si>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</si>
  <si>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</si>
  <si>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</si>
  <si>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</si>
  <si>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</si>
  <si>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</si>
  <si>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</si>
  <si>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</si>
  <si>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</si>
  <si>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</si>
  <si>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</si>
  <si>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</si>
  <si>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</si>
  <si>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</si>
  <si>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</si>
  <si>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</si>
  <si>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</si>
  <si>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七、对事业单位资本性补助</t>
  </si>
  <si>
    <t>资本性支出（一）</t>
  </si>
  <si>
    <t>资本性支出（二）</t>
  </si>
  <si>
    <t>八、对企业补助</t>
  </si>
  <si>
    <t>费用补贴</t>
  </si>
  <si>
    <t>利息补贴</t>
  </si>
  <si>
    <t>其他对企业补助</t>
  </si>
  <si>
    <t>九、对企业资本性支出</t>
  </si>
  <si>
    <t>对企业资本性支出（一）</t>
  </si>
  <si>
    <t>对企业资本性支出（二）</t>
  </si>
  <si>
    <t>十、对个人和家庭的补助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</si>
  <si>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</si>
  <si>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</si>
  <si>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</si>
  <si>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</si>
  <si>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</si>
  <si>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十一、对社会保障基金补助</t>
  </si>
  <si>
    <t>对社会保险基金补助</t>
  </si>
  <si>
    <t>补充全国社会保障基金</t>
  </si>
  <si>
    <t>十二、债务利息及费用支出</t>
  </si>
  <si>
    <t>国内债务付息</t>
  </si>
  <si>
    <t>国外债务付息</t>
  </si>
  <si>
    <t>国内债务发行费用</t>
  </si>
  <si>
    <t>国外债务发行费用</t>
  </si>
  <si>
    <t>十三、债务还本支出</t>
  </si>
  <si>
    <t>国内债务还本</t>
  </si>
  <si>
    <t>国外债务还本</t>
  </si>
  <si>
    <t>十四、转移性支出</t>
  </si>
  <si>
    <t>上下级政府间转移性支出</t>
  </si>
  <si>
    <t>援助其他地区支出</t>
  </si>
  <si>
    <t>债务转贷</t>
  </si>
  <si>
    <t>调出资金</t>
  </si>
  <si>
    <t>十五、预备费及预留</t>
  </si>
  <si>
    <t>预留</t>
  </si>
  <si>
    <t>十六、其他支出</t>
  </si>
  <si>
    <t>赠与</t>
  </si>
  <si>
    <t>国家赔偿费用支出</t>
  </si>
  <si>
    <t>对民间非营利组织和群众性自治组织补贴</t>
  </si>
  <si>
    <t>其他支出</t>
  </si>
  <si>
    <t>本县所辖乡镇作为一级预算部门管理，未单独编制政府预算，为此未有一般公共预算对下税收返还和转移支付预算数据。</t>
  </si>
  <si>
    <t>附表1-7-1</t>
  </si>
  <si>
    <t>2023年度一般公共预算对下税收返还和转移支付预算表(分项目)</t>
  </si>
  <si>
    <t> 单位：万元</t>
  </si>
  <si>
    <t>项目</t>
  </si>
  <si>
    <t>金额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</si>
  <si>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</si>
  <si>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</si>
  <si>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</si>
  <si>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</si>
  <si>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</si>
  <si>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</si>
  <si>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</si>
  <si>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</si>
  <si>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</si>
  <si>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</si>
  <si>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</si>
  <si>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</si>
  <si>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</si>
  <si>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</si>
  <si>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</si>
  <si>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</si>
  <si>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</si>
  <si>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</si>
  <si>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</si>
  <si>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</si>
  <si>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</si>
  <si>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</si>
  <si>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</si>
  <si>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</si>
  <si>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</si>
  <si>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</si>
  <si>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</si>
  <si>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</si>
  <si>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</si>
  <si>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</si>
  <si>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</si>
  <si>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</si>
  <si>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</si>
  <si>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</si>
  <si>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</si>
  <si>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</si>
  <si>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</si>
  <si>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</si>
  <si>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</si>
  <si>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</si>
  <si>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</si>
  <si>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</si>
  <si>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</si>
  <si>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附表1-7-2</t>
  </si>
  <si>
    <t>2023年度一般公共预算对下税收返还和转移支付预算表(分地区)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</si>
  <si>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</si>
  <si>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</si>
  <si>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</si>
  <si>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</si>
  <si>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</si>
  <si>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</si>
  <si>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</si>
  <si>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附表1-8</t>
  </si>
  <si>
    <t>2023年度一般公共预算“三公”经费支出预算表</t>
  </si>
  <si>
    <t>上年预算数</t>
  </si>
  <si>
    <t>预算数为上年预算数的％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</si>
  <si>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</si>
  <si>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</si>
  <si>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</si>
  <si>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</si>
  <si>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</si>
  <si>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</si>
  <si>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</si>
  <si>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 xml:space="preserve">2.经汇总，永春县2023年使用一般公共预算拨款安排的“三公”经费预算数为2007.62万元，比上年预算数减少200.69万元，下降9.09%。其中，因公出国（境）经费50.95万元，与上年预算数相比下降0.88%；公务接待费576.25万元，与上年预算数相比下降12.21%；公务用车购置经费285万元，与上年预算数相比下降14.80%；公务用车运行经费1095.42万元，与上年预算数相比下降6.05%。“三公”经费预算下降的主要原因：严格落实中央八项规定。
</t>
  </si>
  <si>
    <t>附表1-9</t>
  </si>
  <si>
    <t>2023年度政府性基金收入预算表</t>
  </si>
  <si>
    <t>项      目</t>
  </si>
  <si>
    <t>一、港口建设费收入</t>
  </si>
  <si>
    <t>二、国家电影事业发展专项资金收入</t>
  </si>
  <si>
    <t>三、旅游发展基金收入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</si>
  <si>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</si>
  <si>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</si>
  <si>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</si>
  <si>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</si>
  <si>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</si>
  <si>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</si>
  <si>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</si>
  <si>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</si>
  <si>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</si>
  <si>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</si>
  <si>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</si>
  <si>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</si>
  <si>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</si>
  <si>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</si>
  <si>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</si>
  <si>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</si>
  <si>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</si>
  <si>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</si>
  <si>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</si>
  <si>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附表1-10</t>
  </si>
  <si>
    <t>2023年度政府性基金支出预算表</t>
  </si>
  <si>
    <t>当年预算数为上年预计数的％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</si>
  <si>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</si>
  <si>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</si>
  <si>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</si>
  <si>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</si>
  <si>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</si>
  <si>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</si>
  <si>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</si>
  <si>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</si>
  <si>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</si>
  <si>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</si>
  <si>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</si>
  <si>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</si>
  <si>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</si>
  <si>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</si>
  <si>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</si>
  <si>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</si>
  <si>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附表1-11</t>
  </si>
  <si>
    <t>2023年度本级政府性基金收入预算表</t>
  </si>
  <si>
    <t>附表1-12</t>
  </si>
  <si>
    <t>2023年度本级政府性基金支出预算表</t>
  </si>
  <si>
    <t>一、文化旅游体育与传媒支出</t>
  </si>
  <si>
    <t xml:space="preserve">  国家电影事业发展专项资金安排的支出</t>
  </si>
  <si>
    <t xml:space="preserve">     其他国家电影事业发展专项资金支出</t>
  </si>
  <si>
    <t>二、城乡社区支出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</si>
  <si>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</si>
  <si>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</si>
  <si>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</si>
  <si>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</si>
  <si>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</si>
  <si>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</si>
  <si>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</si>
  <si>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</si>
  <si>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</si>
  <si>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保障性住房租金补贴</t>
  </si>
  <si>
    <t xml:space="preserve">    农业生产发展支出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</si>
  <si>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</si>
  <si>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</si>
  <si>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</si>
  <si>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</si>
  <si>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</si>
  <si>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</si>
  <si>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</si>
  <si>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</si>
  <si>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污水处理费及对应专项债务收入安排的支出</t>
  </si>
  <si>
    <r>
      <t xml:space="preserve">    </t>
    </r>
    <r>
      <rPr>
        <sz val="11"/>
        <rFont val="宋体"/>
        <family val="0"/>
      </rPr>
      <t>污水处理设施建设和运营</t>
    </r>
  </si>
  <si>
    <t>三、农林水支出</t>
  </si>
  <si>
    <t xml:space="preserve">  国家重大水利工程建设基金安排的支出</t>
  </si>
  <si>
    <t xml:space="preserve">    其他重大水利工程建设基金支出</t>
  </si>
  <si>
    <t>四、其他支出</t>
  </si>
  <si>
    <t xml:space="preserve">  其他政府性基金及对应专项债务收入安排的支出</t>
  </si>
  <si>
    <t xml:space="preserve">    其他政府性基金安排的支出</t>
  </si>
  <si>
    <t xml:space="preserve">  彩票公益金及对应专项债务收入安排的支出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</si>
  <si>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用于社会福利的彩票公益金支出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</si>
  <si>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用于体育事业的彩票公益金支出</t>
    </r>
  </si>
  <si>
    <t xml:space="preserve">    用于残疾人事业的彩票公益金支出</t>
  </si>
  <si>
    <t xml:space="preserve">    用于其他社会公益事业的彩票公益金支出</t>
  </si>
  <si>
    <t>五、债务付息支出</t>
  </si>
  <si>
    <t xml:space="preserve">  其他政府性基金债务付息支出</t>
  </si>
  <si>
    <t>六、债务发行费支出</t>
  </si>
  <si>
    <t xml:space="preserve">  其他政府性基金债务发行费用支出</t>
  </si>
  <si>
    <t>本县（市、区）所辖乡镇作为一级预算部门管理，未单独编制政府预算，为此未有政府性基金对下税收返还和转移支付预算数据。</t>
  </si>
  <si>
    <t>附表1-13</t>
  </si>
  <si>
    <t>2022年度政府性基金转移支付预算表</t>
  </si>
  <si>
    <t>……</t>
  </si>
  <si>
    <t>附表1-14</t>
  </si>
  <si>
    <t>2023年度国有资本经营收入预算表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</si>
  <si>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</si>
  <si>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</si>
  <si>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</si>
  <si>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</si>
  <si>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</si>
  <si>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</si>
  <si>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</si>
  <si>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附表1-15</t>
  </si>
  <si>
    <t>2023年度国有资本经营支出预算表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</si>
  <si>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</si>
  <si>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</si>
  <si>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</si>
  <si>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</si>
  <si>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</si>
  <si>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</si>
  <si>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</si>
  <si>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附表1-16</t>
  </si>
  <si>
    <t>2023年度本级国有资本经营收入预算表</t>
  </si>
  <si>
    <t xml:space="preserve">  其中：物资总公司</t>
  </si>
  <si>
    <t xml:space="preserve">        外贸公司</t>
  </si>
  <si>
    <t xml:space="preserve">        大鹏公司</t>
  </si>
  <si>
    <t xml:space="preserve">        百货公司</t>
  </si>
  <si>
    <t xml:space="preserve">        事业国投公司</t>
  </si>
  <si>
    <t xml:space="preserve">        酿造厂</t>
  </si>
  <si>
    <t xml:space="preserve">        医药公司</t>
  </si>
  <si>
    <t xml:space="preserve">        粮油经营中心</t>
  </si>
  <si>
    <t xml:space="preserve">        饮食服务公司</t>
  </si>
  <si>
    <t xml:space="preserve">        食品公司</t>
  </si>
  <si>
    <t xml:space="preserve">        华友公司</t>
  </si>
  <si>
    <t xml:space="preserve">        屠宰场</t>
  </si>
  <si>
    <t xml:space="preserve">        永春宾馆</t>
  </si>
  <si>
    <t xml:space="preserve">        龙门滩三级电站</t>
  </si>
  <si>
    <t xml:space="preserve">        天马柑桔场</t>
  </si>
  <si>
    <t xml:space="preserve">        水力发电公司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</si>
  <si>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</si>
  <si>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</si>
  <si>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</si>
  <si>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</si>
  <si>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</si>
  <si>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>附表1-17</t>
  </si>
  <si>
    <t>2023年度本级国有资本经营支出预算表</t>
  </si>
  <si>
    <t>项       目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</si>
  <si>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</si>
  <si>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</si>
  <si>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</si>
  <si>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</si>
  <si>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</si>
  <si>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</si>
  <si>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</si>
  <si>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</si>
  <si>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</si>
  <si>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</si>
  <si>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</si>
  <si>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</si>
  <si>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</si>
  <si>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</si>
  <si>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</si>
  <si>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</si>
  <si>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</si>
  <si>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</si>
  <si>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</si>
  <si>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</si>
  <si>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</si>
  <si>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</si>
  <si>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</si>
  <si>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附表1-18</t>
  </si>
  <si>
    <t>2023年度社会保险基金预算收入表</t>
  </si>
  <si>
    <t>上年执计数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</si>
  <si>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</si>
  <si>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</si>
  <si>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</si>
  <si>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</si>
  <si>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</si>
  <si>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</si>
  <si>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</si>
  <si>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</si>
  <si>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>六、工伤保险基金收入</t>
  </si>
  <si>
    <t>七、失业保险基金收入</t>
  </si>
  <si>
    <t>八、生育保险基金收入</t>
  </si>
  <si>
    <t>合    计</t>
  </si>
  <si>
    <t>附表1-19</t>
  </si>
  <si>
    <t>2023年度社会保险基金预算支出表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</si>
  <si>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</si>
  <si>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</si>
  <si>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</si>
  <si>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</si>
  <si>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</si>
  <si>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</si>
  <si>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</si>
  <si>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</si>
  <si>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</si>
  <si>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</si>
  <si>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</si>
  <si>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附表1-20</t>
  </si>
  <si>
    <t>2023年度本级社会保险基金预算收入表</t>
  </si>
  <si>
    <t>项　目</t>
  </si>
  <si>
    <t>一、城乡居民基本养老保险基金收入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</si>
  <si>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</si>
  <si>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</si>
  <si>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</si>
  <si>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</si>
  <si>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其他收入</t>
  </si>
  <si>
    <t>二、机关事业单位基本养老保险基金收入</t>
  </si>
  <si>
    <t>附表1-21</t>
  </si>
  <si>
    <t>2023年度本级社会保险基金预算支出表</t>
  </si>
  <si>
    <t>合      计</t>
  </si>
  <si>
    <t>一、城乡居民基本养老保险基金支出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</si>
  <si>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</si>
  <si>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</si>
  <si>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</si>
  <si>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</si>
  <si>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二、机关事业单位基本养老保险基金支出</t>
  </si>
  <si>
    <t xml:space="preserve">    其中：基本养老金支出</t>
  </si>
  <si>
    <t xml:space="preserve">          其他机关事业单位基本养老保险基金支出</t>
  </si>
  <si>
    <t xml:space="preserve"> </t>
  </si>
  <si>
    <t>本县未编制财政专项资金管理清单</t>
  </si>
  <si>
    <t>附表1-22</t>
  </si>
  <si>
    <t>2023年度本级财政专项资金管理清单目录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</si>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</sst>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10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76" fontId="4" fillId="0" borderId="10" xfId="66" applyNumberFormat="1" applyFont="1" applyFill="1" applyBorder="1" applyAlignment="1" applyProtection="1">
      <alignment horizontal="right" vertical="center"/>
      <protection/>
    </xf>
    <xf numFmtId="0" fontId="4" fillId="0" borderId="10" xfId="68" applyFont="1" applyFill="1" applyBorder="1" applyAlignment="1" applyProtection="1">
      <alignment horizontal="left" vertical="center" wrapText="1"/>
      <protection/>
    </xf>
    <xf numFmtId="176" fontId="4" fillId="0" borderId="10" xfId="66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176" fontId="5" fillId="0" borderId="10" xfId="26" applyNumberFormat="1" applyFont="1" applyFill="1" applyBorder="1" applyAlignment="1" applyProtection="1">
      <alignment horizontal="right" vertical="center" wrapText="1"/>
      <protection/>
    </xf>
    <xf numFmtId="49" fontId="4" fillId="0" borderId="10" xfId="67" applyNumberFormat="1" applyFont="1" applyFill="1" applyBorder="1" applyAlignment="1" applyProtection="1">
      <alignment vertical="center"/>
      <protection locked="0"/>
    </xf>
    <xf numFmtId="0" fontId="2" fillId="0" borderId="10" xfId="60" applyNumberFormat="1" applyFont="1" applyFill="1" applyBorder="1" applyAlignment="1" applyProtection="1">
      <alignment horizontal="left" vertical="center" wrapText="1"/>
      <protection locked="0"/>
    </xf>
    <xf numFmtId="176" fontId="5" fillId="0" borderId="12" xfId="26" applyNumberFormat="1" applyFont="1" applyFill="1" applyBorder="1" applyAlignment="1" applyProtection="1">
      <alignment vertical="center"/>
      <protection/>
    </xf>
    <xf numFmtId="0" fontId="4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60" applyNumberFormat="1" applyFont="1" applyFill="1" applyBorder="1" applyAlignment="1" applyProtection="1">
      <alignment horizontal="left" vertical="center" wrapText="1"/>
      <protection locked="0"/>
    </xf>
    <xf numFmtId="176" fontId="5" fillId="0" borderId="10" xfId="26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7年全市一般公共预算支出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49" xfId="55"/>
    <cellStyle name="强调文字颜色 4" xfId="56"/>
    <cellStyle name="20% - 强调文字颜色 4" xfId="57"/>
    <cellStyle name="40% - 强调文字颜色 4" xfId="58"/>
    <cellStyle name="强调文字颜色 5" xfId="59"/>
    <cellStyle name="?鹎%U龡&amp;H齲_x0001_C铣_x0014__x0007__x0001__x0001_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14年月报表样" xfId="66"/>
    <cellStyle name="常规 2" xfId="67"/>
    <cellStyle name="样式 1" xfId="68"/>
    <cellStyle name="?鹎%U龡&amp;H齲_x0001_C铣_x0014__x0007__x0001__x0001_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9">
      <selection activeCell="H13" sqref="H13"/>
    </sheetView>
  </sheetViews>
  <sheetFormatPr defaultColWidth="9.00390625" defaultRowHeight="14.25"/>
  <cols>
    <col min="2" max="2" width="69.375" style="0" customWidth="1"/>
  </cols>
  <sheetData>
    <row r="2" spans="1:2" ht="20.25">
      <c r="A2" s="8" t="s">
        <v>0</v>
      </c>
      <c r="B2" s="8"/>
    </row>
    <row r="5" spans="1:2" ht="27.75" customHeight="1">
      <c r="A5" t="s">
        <v>1</v>
      </c>
      <c r="B5" t="s">
        <v>2</v>
      </c>
    </row>
    <row r="6" spans="1:2" ht="27.75" customHeight="1">
      <c r="A6" t="s">
        <v>3</v>
      </c>
      <c r="B6" t="s">
        <v>4</v>
      </c>
    </row>
    <row r="7" spans="1:2" ht="27.75" customHeight="1">
      <c r="A7" t="s">
        <v>5</v>
      </c>
      <c r="B7" t="s">
        <v>6</v>
      </c>
    </row>
    <row r="8" spans="1:2" ht="27.75" customHeight="1">
      <c r="A8" t="s">
        <v>7</v>
      </c>
      <c r="B8" t="s">
        <v>8</v>
      </c>
    </row>
    <row r="9" spans="1:2" ht="27.75" customHeight="1">
      <c r="A9" t="s">
        <v>9</v>
      </c>
      <c r="B9" t="s">
        <v>10</v>
      </c>
    </row>
    <row r="10" spans="1:2" ht="27.75" customHeight="1">
      <c r="A10" t="s">
        <v>11</v>
      </c>
      <c r="B10" t="s">
        <v>12</v>
      </c>
    </row>
    <row r="11" spans="1:2" ht="27.75" customHeight="1">
      <c r="A11" t="s">
        <v>13</v>
      </c>
      <c r="B11" t="s">
        <v>14</v>
      </c>
    </row>
    <row r="12" spans="1:2" ht="27.75" customHeight="1">
      <c r="A12" t="s">
        <v>15</v>
      </c>
      <c r="B12" t="s">
        <v>16</v>
      </c>
    </row>
    <row r="13" spans="1:2" ht="27.75" customHeight="1">
      <c r="A13" t="s">
        <v>17</v>
      </c>
      <c r="B13" t="s">
        <v>18</v>
      </c>
    </row>
    <row r="14" spans="1:2" ht="27.75" customHeight="1">
      <c r="A14" t="s">
        <v>19</v>
      </c>
      <c r="B14" t="s">
        <v>20</v>
      </c>
    </row>
    <row r="15" spans="1:2" ht="27.75" customHeight="1">
      <c r="A15" t="s">
        <v>21</v>
      </c>
      <c r="B15" t="s">
        <v>22</v>
      </c>
    </row>
    <row r="16" spans="1:2" ht="27.75" customHeight="1">
      <c r="A16" t="s">
        <v>23</v>
      </c>
      <c r="B16" t="s">
        <v>24</v>
      </c>
    </row>
    <row r="17" spans="1:2" ht="27.75" customHeight="1">
      <c r="A17" t="s">
        <v>25</v>
      </c>
      <c r="B17" t="s">
        <v>26</v>
      </c>
    </row>
    <row r="18" spans="1:2" ht="27.75" customHeight="1">
      <c r="A18" t="s">
        <v>27</v>
      </c>
      <c r="B18" t="s">
        <v>28</v>
      </c>
    </row>
    <row r="19" spans="1:2" ht="27.75" customHeight="1">
      <c r="A19" t="s">
        <v>29</v>
      </c>
      <c r="B19" t="s">
        <v>30</v>
      </c>
    </row>
    <row r="20" spans="1:2" ht="27.75" customHeight="1">
      <c r="A20" t="s">
        <v>31</v>
      </c>
      <c r="B20" t="s">
        <v>32</v>
      </c>
    </row>
    <row r="21" spans="1:2" ht="27.75" customHeight="1">
      <c r="A21" t="s">
        <v>33</v>
      </c>
      <c r="B21" t="s">
        <v>34</v>
      </c>
    </row>
    <row r="22" spans="1:2" ht="27.75" customHeight="1">
      <c r="A22" t="s">
        <v>35</v>
      </c>
      <c r="B22" t="s">
        <v>36</v>
      </c>
    </row>
    <row r="23" spans="1:2" ht="27.75" customHeight="1">
      <c r="A23" t="s">
        <v>37</v>
      </c>
      <c r="B23" t="s">
        <v>38</v>
      </c>
    </row>
    <row r="24" spans="1:2" ht="27.75" customHeight="1">
      <c r="A24" t="s">
        <v>39</v>
      </c>
      <c r="B24" t="s">
        <v>40</v>
      </c>
    </row>
    <row r="25" spans="1:2" ht="27.75" customHeight="1">
      <c r="A25" t="s">
        <v>41</v>
      </c>
      <c r="B25" t="s">
        <v>42</v>
      </c>
    </row>
    <row r="26" spans="1:2" ht="27.75" customHeight="1">
      <c r="A26" t="s">
        <v>43</v>
      </c>
      <c r="B26" t="s">
        <v>44</v>
      </c>
    </row>
    <row r="27" spans="1:2" ht="27" customHeight="1">
      <c r="A27" t="s">
        <v>45</v>
      </c>
      <c r="B27" t="s">
        <v>46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32.50390625" style="0" customWidth="1"/>
    <col min="2" max="2" width="16.125" style="0" customWidth="1"/>
    <col min="3" max="3" width="13.75390625" style="0" customWidth="1"/>
    <col min="4" max="4" width="25.625" style="0" customWidth="1"/>
    <col min="5" max="5" width="12.625" style="0" bestFit="1" customWidth="1"/>
  </cols>
  <sheetData>
    <row r="1" ht="14.25">
      <c r="A1" t="s">
        <v>1080</v>
      </c>
    </row>
    <row r="2" spans="1:4" ht="20.25">
      <c r="A2" s="8" t="s">
        <v>1081</v>
      </c>
      <c r="B2" s="8"/>
      <c r="C2" s="8"/>
      <c r="D2" s="8"/>
    </row>
    <row r="3" ht="14.25">
      <c r="D3" t="s">
        <v>49</v>
      </c>
    </row>
    <row r="4" spans="1:4" ht="14.25">
      <c r="A4" s="6" t="s">
        <v>1026</v>
      </c>
      <c r="B4" s="6" t="s">
        <v>51</v>
      </c>
      <c r="C4" s="6" t="s">
        <v>1082</v>
      </c>
      <c r="D4" s="6" t="s">
        <v>1083</v>
      </c>
    </row>
    <row r="5" spans="1:7" ht="14.25">
      <c r="A5" s="6" t="s">
        <v>134</v>
      </c>
      <c r="B5" s="6">
        <f>SUM(B6:B8)</f>
        <v>2007.6200000000001</v>
      </c>
      <c r="C5" s="6">
        <v>2208.31</v>
      </c>
      <c r="D5" s="15">
        <f aca="true" t="shared" si="0" ref="D5:D10">B5/C5</f>
        <v>0.9091205491982558</v>
      </c>
      <c r="G5" s="28"/>
    </row>
    <row r="6" spans="1:7" ht="14.25">
      <c r="A6" s="6" t="s">
        <v>1084</v>
      </c>
      <c r="B6" s="6">
        <v>50.95</v>
      </c>
      <c r="C6" s="6">
        <v>51.4</v>
      </c>
      <c r="D6" s="15">
        <f t="shared" si="0"/>
        <v>0.9912451361867705</v>
      </c>
      <c r="G6" s="28"/>
    </row>
    <row r="7" spans="1:7" ht="14.25">
      <c r="A7" s="6" t="s">
        <v>1085</v>
      </c>
      <c r="B7" s="6">
        <v>576.25</v>
      </c>
      <c r="C7" s="6">
        <v>656.39</v>
      </c>
      <c r="D7" s="15">
        <f t="shared" si="0"/>
        <v>0.8779079510656774</v>
      </c>
      <c r="G7" s="28"/>
    </row>
    <row r="8" spans="1:7" ht="14.25">
      <c r="A8" s="6" t="s">
        <v>1086</v>
      </c>
      <c r="B8" s="6">
        <f>SUM(B9:B10)</f>
        <v>1380.42</v>
      </c>
      <c r="C8" s="6">
        <v>1500.52</v>
      </c>
      <c r="D8" s="15">
        <f t="shared" si="0"/>
        <v>0.9199610801588783</v>
      </c>
      <c r="G8" s="28"/>
    </row>
    <row r="9" spans="1:7" ht="14.25">
      <c r="A9" s="6" t="s">
        <v>1087</v>
      </c>
      <c r="B9" s="6">
        <v>1095.42</v>
      </c>
      <c r="C9" s="6">
        <v>1166.02</v>
      </c>
      <c r="D9" s="15">
        <f t="shared" si="0"/>
        <v>0.9394521534793572</v>
      </c>
      <c r="G9" s="28"/>
    </row>
    <row r="10" spans="1:7" ht="14.25">
      <c r="A10" s="6" t="s">
        <v>1088</v>
      </c>
      <c r="B10" s="6">
        <v>285</v>
      </c>
      <c r="C10" s="6">
        <v>334.5</v>
      </c>
      <c r="D10" s="15">
        <f t="shared" si="0"/>
        <v>0.852017937219731</v>
      </c>
      <c r="G10" s="28"/>
    </row>
    <row r="12" ht="14.25">
      <c r="A12" t="s">
        <v>1089</v>
      </c>
    </row>
    <row r="13" spans="1:7" ht="81" customHeight="1">
      <c r="A13" s="29" t="s">
        <v>1090</v>
      </c>
      <c r="B13" s="29"/>
      <c r="C13" s="29"/>
      <c r="D13" s="29"/>
      <c r="E13" s="29"/>
      <c r="F13" s="29"/>
      <c r="G13" s="29"/>
    </row>
    <row r="14" spans="1:7" ht="66.75" customHeight="1">
      <c r="A14" s="29" t="s">
        <v>1091</v>
      </c>
      <c r="B14" s="29"/>
      <c r="C14" s="29"/>
      <c r="D14" s="29"/>
      <c r="E14" s="29"/>
      <c r="F14" s="29"/>
      <c r="G14" s="29"/>
    </row>
    <row r="15" ht="20.25" customHeight="1"/>
    <row r="16" ht="20.25" customHeight="1"/>
  </sheetData>
  <sheetProtection/>
  <mergeCells count="3">
    <mergeCell ref="A2:D2"/>
    <mergeCell ref="A13:G13"/>
    <mergeCell ref="A14:G14"/>
  </mergeCells>
  <printOptions/>
  <pageMargins left="0.75" right="0.75" top="1" bottom="1" header="0.5" footer="0.5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26" sqref="F26"/>
    </sheetView>
  </sheetViews>
  <sheetFormatPr defaultColWidth="9.00390625" defaultRowHeight="14.25"/>
  <cols>
    <col min="1" max="1" width="43.375" style="0" customWidth="1"/>
    <col min="2" max="2" width="10.375" style="0" customWidth="1"/>
    <col min="3" max="3" width="10.125" style="0" customWidth="1"/>
    <col min="4" max="4" width="12.375" style="0" customWidth="1"/>
  </cols>
  <sheetData>
    <row r="1" ht="14.25">
      <c r="A1" t="s">
        <v>1092</v>
      </c>
    </row>
    <row r="2" spans="1:4" ht="20.25">
      <c r="A2" s="8" t="s">
        <v>1093</v>
      </c>
      <c r="B2" s="8"/>
      <c r="C2" s="8"/>
      <c r="D2" s="8"/>
    </row>
    <row r="3" ht="14.25">
      <c r="D3" t="s">
        <v>1025</v>
      </c>
    </row>
    <row r="4" spans="1:4" ht="42.75">
      <c r="A4" s="6" t="s">
        <v>1094</v>
      </c>
      <c r="B4" s="10" t="s">
        <v>51</v>
      </c>
      <c r="C4" s="11" t="s">
        <v>52</v>
      </c>
      <c r="D4" s="10" t="s">
        <v>53</v>
      </c>
    </row>
    <row r="5" spans="1:4" ht="14.25">
      <c r="A5" s="7" t="s">
        <v>1095</v>
      </c>
      <c r="B5" s="6"/>
      <c r="C5" s="6"/>
      <c r="D5" s="6"/>
    </row>
    <row r="6" spans="1:4" ht="14.25">
      <c r="A6" s="6" t="s">
        <v>1096</v>
      </c>
      <c r="B6" s="6"/>
      <c r="C6" s="6"/>
      <c r="D6" s="6"/>
    </row>
    <row r="7" spans="1:4" ht="14.25">
      <c r="A7" s="7" t="s">
        <v>1097</v>
      </c>
      <c r="B7" s="6"/>
      <c r="C7" s="6"/>
      <c r="D7" s="6"/>
    </row>
    <row r="8" spans="1:4" ht="14.25">
      <c r="A8" s="6" t="s">
        <v>1098</v>
      </c>
      <c r="B8" s="6">
        <v>6010</v>
      </c>
      <c r="C8" s="6">
        <v>6010</v>
      </c>
      <c r="D8" s="15">
        <f>B8/C8</f>
        <v>1</v>
      </c>
    </row>
    <row r="9" spans="1:4" ht="14.25">
      <c r="A9" s="6" t="s">
        <v>1099</v>
      </c>
      <c r="B9" s="6">
        <v>100</v>
      </c>
      <c r="C9" s="6">
        <v>100</v>
      </c>
      <c r="D9" s="15">
        <f>B9/C9</f>
        <v>1</v>
      </c>
    </row>
    <row r="10" spans="1:4" ht="14.25">
      <c r="A10" s="6" t="s">
        <v>1100</v>
      </c>
      <c r="B10" s="6">
        <v>219629</v>
      </c>
      <c r="C10" s="6">
        <v>238540</v>
      </c>
      <c r="D10" s="15">
        <f>B10/C10</f>
        <v>0.9207218915066655</v>
      </c>
    </row>
    <row r="11" spans="1:4" ht="14.25">
      <c r="A11" s="6" t="s">
        <v>1101</v>
      </c>
      <c r="B11" s="6"/>
      <c r="C11" s="6"/>
      <c r="D11" s="15"/>
    </row>
    <row r="12" spans="1:4" ht="14.25">
      <c r="A12" s="6" t="s">
        <v>1102</v>
      </c>
      <c r="B12" s="6">
        <v>480</v>
      </c>
      <c r="C12" s="6">
        <v>450</v>
      </c>
      <c r="D12" s="15">
        <f>B12/C12</f>
        <v>1.0666666666666667</v>
      </c>
    </row>
    <row r="13" spans="1:4" ht="14.25">
      <c r="A13" s="6" t="s">
        <v>1103</v>
      </c>
      <c r="B13" s="6">
        <v>2010</v>
      </c>
      <c r="C13" s="6">
        <v>2400</v>
      </c>
      <c r="D13" s="15">
        <f>B13/C13</f>
        <v>0.8375</v>
      </c>
    </row>
    <row r="14" spans="1:4" ht="14.25">
      <c r="A14" s="6" t="s">
        <v>1104</v>
      </c>
      <c r="B14" s="6"/>
      <c r="C14" s="6"/>
      <c r="D14" s="15"/>
    </row>
    <row r="15" spans="1:4" ht="14.25">
      <c r="A15" s="6" t="s">
        <v>1105</v>
      </c>
      <c r="B15" s="6"/>
      <c r="C15" s="6"/>
      <c r="D15" s="15"/>
    </row>
    <row r="16" spans="1:4" ht="14.25">
      <c r="A16" s="6" t="s">
        <v>1106</v>
      </c>
      <c r="B16" s="6">
        <v>1000</v>
      </c>
      <c r="C16" s="6">
        <v>900</v>
      </c>
      <c r="D16" s="15">
        <f>B16/C16</f>
        <v>1.1111111111111112</v>
      </c>
    </row>
    <row r="17" spans="1:4" ht="14.25">
      <c r="A17" s="6" t="s">
        <v>1107</v>
      </c>
      <c r="B17" s="6"/>
      <c r="C17" s="6"/>
      <c r="D17" s="15"/>
    </row>
    <row r="18" spans="1:4" ht="14.25">
      <c r="A18" s="6" t="s">
        <v>1108</v>
      </c>
      <c r="B18" s="6"/>
      <c r="C18" s="6"/>
      <c r="D18" s="15"/>
    </row>
    <row r="19" spans="1:4" ht="14.25">
      <c r="A19" s="6"/>
      <c r="B19" s="6"/>
      <c r="C19" s="6"/>
      <c r="D19" s="15"/>
    </row>
    <row r="20" spans="1:4" ht="14.25">
      <c r="A20" s="6" t="s">
        <v>1109</v>
      </c>
      <c r="B20" s="6">
        <f>SUM(B5:B18)</f>
        <v>229229</v>
      </c>
      <c r="C20" s="6">
        <v>248400</v>
      </c>
      <c r="D20" s="15">
        <f>B20/C20</f>
        <v>0.9228220611916265</v>
      </c>
    </row>
    <row r="21" spans="1:4" ht="14.25">
      <c r="A21" s="6" t="s">
        <v>1110</v>
      </c>
      <c r="B21" s="6"/>
      <c r="C21" s="6"/>
      <c r="D21" s="15"/>
    </row>
    <row r="22" spans="1:4" ht="14.25">
      <c r="A22" s="6" t="s">
        <v>1111</v>
      </c>
      <c r="B22" s="6">
        <f>SUM(B23:B27)</f>
        <v>0</v>
      </c>
      <c r="C22" s="6">
        <v>0</v>
      </c>
      <c r="D22" s="15" t="e">
        <f>B22/C22</f>
        <v>#DIV/0!</v>
      </c>
    </row>
    <row r="23" spans="1:4" ht="14.25">
      <c r="A23" s="6" t="s">
        <v>1112</v>
      </c>
      <c r="B23" s="6"/>
      <c r="C23" s="6"/>
      <c r="D23" s="15" t="e">
        <f>B23/C23</f>
        <v>#DIV/0!</v>
      </c>
    </row>
    <row r="24" spans="1:4" ht="14.25">
      <c r="A24" s="6" t="s">
        <v>1113</v>
      </c>
      <c r="B24" s="6"/>
      <c r="C24" s="6"/>
      <c r="D24" s="15"/>
    </row>
    <row r="25" spans="1:4" ht="14.25">
      <c r="A25" s="6" t="s">
        <v>1114</v>
      </c>
      <c r="B25" s="6"/>
      <c r="C25" s="6"/>
      <c r="D25" s="15"/>
    </row>
    <row r="26" spans="1:4" ht="14.25">
      <c r="A26" s="6" t="s">
        <v>1115</v>
      </c>
      <c r="B26" s="6"/>
      <c r="C26" s="6"/>
      <c r="D26" s="15"/>
    </row>
    <row r="27" spans="1:4" ht="14.25">
      <c r="A27" s="6" t="s">
        <v>1116</v>
      </c>
      <c r="B27" s="6"/>
      <c r="C27" s="6"/>
      <c r="D27" s="15"/>
    </row>
    <row r="28" spans="1:4" ht="14.25">
      <c r="A28" s="6" t="s">
        <v>78</v>
      </c>
      <c r="B28" s="6">
        <f>SUM(B20:B22)</f>
        <v>229229</v>
      </c>
      <c r="C28" s="6">
        <v>248400</v>
      </c>
      <c r="D28" s="15">
        <f>B28/C28</f>
        <v>0.9228220611916265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E11" sqref="E11"/>
    </sheetView>
  </sheetViews>
  <sheetFormatPr defaultColWidth="34.125" defaultRowHeight="14.25"/>
  <cols>
    <col min="1" max="1" width="30.375" style="0" customWidth="1"/>
    <col min="2" max="2" width="13.875" style="0" customWidth="1"/>
    <col min="3" max="3" width="16.125" style="0" customWidth="1"/>
    <col min="4" max="4" width="18.125" style="0" customWidth="1"/>
  </cols>
  <sheetData>
    <row r="1" ht="14.25">
      <c r="A1" t="s">
        <v>1117</v>
      </c>
    </row>
    <row r="2" spans="1:4" ht="14.25">
      <c r="A2" s="2" t="s">
        <v>1118</v>
      </c>
      <c r="B2" s="2"/>
      <c r="C2" s="2"/>
      <c r="D2" s="2"/>
    </row>
    <row r="3" ht="14.25">
      <c r="D3" t="s">
        <v>1025</v>
      </c>
    </row>
    <row r="4" spans="1:4" ht="45" customHeight="1">
      <c r="A4" s="9" t="s">
        <v>1094</v>
      </c>
      <c r="B4" s="9" t="s">
        <v>51</v>
      </c>
      <c r="C4" s="9" t="s">
        <v>52</v>
      </c>
      <c r="D4" s="11" t="s">
        <v>1119</v>
      </c>
    </row>
    <row r="5" spans="1:4" ht="14.25">
      <c r="A5" s="6" t="s">
        <v>1120</v>
      </c>
      <c r="B5" s="6"/>
      <c r="C5" s="6"/>
      <c r="D5" s="6"/>
    </row>
    <row r="6" spans="1:4" ht="14.25">
      <c r="A6" s="6" t="s">
        <v>1121</v>
      </c>
      <c r="B6" s="6"/>
      <c r="C6" s="6"/>
      <c r="D6" s="6"/>
    </row>
    <row r="7" spans="1:4" ht="14.25">
      <c r="A7" s="6" t="s">
        <v>1122</v>
      </c>
      <c r="B7" s="6"/>
      <c r="C7" s="6"/>
      <c r="D7" s="6"/>
    </row>
    <row r="8" spans="1:4" ht="14.25">
      <c r="A8" s="6" t="s">
        <v>1123</v>
      </c>
      <c r="B8" s="6">
        <v>52946</v>
      </c>
      <c r="C8" s="6">
        <v>69399</v>
      </c>
      <c r="D8" s="15">
        <f>B8/C8</f>
        <v>0.7629216559316416</v>
      </c>
    </row>
    <row r="9" spans="1:4" ht="14.25">
      <c r="A9" s="6" t="s">
        <v>1124</v>
      </c>
      <c r="B9" s="6"/>
      <c r="C9" s="6"/>
      <c r="D9" s="6"/>
    </row>
    <row r="10" spans="1:4" ht="14.25">
      <c r="A10" s="6" t="s">
        <v>1125</v>
      </c>
      <c r="B10" s="6"/>
      <c r="C10" s="6"/>
      <c r="D10" s="6"/>
    </row>
    <row r="11" spans="1:4" ht="14.25">
      <c r="A11" s="6" t="s">
        <v>1126</v>
      </c>
      <c r="B11" s="6"/>
      <c r="C11" s="6"/>
      <c r="D11" s="6"/>
    </row>
    <row r="12" spans="1:4" ht="14.25">
      <c r="A12" s="6" t="s">
        <v>1127</v>
      </c>
      <c r="B12" s="6"/>
      <c r="C12" s="6"/>
      <c r="D12" s="6"/>
    </row>
    <row r="13" spans="1:4" ht="14.25">
      <c r="A13" s="6" t="s">
        <v>1128</v>
      </c>
      <c r="B13" s="23">
        <v>480</v>
      </c>
      <c r="C13" s="23">
        <v>450</v>
      </c>
      <c r="D13" s="15">
        <f>B13/C13</f>
        <v>1.0666666666666667</v>
      </c>
    </row>
    <row r="14" spans="1:4" ht="14.25">
      <c r="A14" s="6" t="s">
        <v>1129</v>
      </c>
      <c r="B14" s="6">
        <v>4343</v>
      </c>
      <c r="C14" s="6">
        <v>3300</v>
      </c>
      <c r="D14" s="15">
        <f>B14/C14</f>
        <v>1.3160606060606062</v>
      </c>
    </row>
    <row r="15" spans="1:4" ht="14.25">
      <c r="A15" s="6" t="s">
        <v>1130</v>
      </c>
      <c r="B15" s="6">
        <v>150</v>
      </c>
      <c r="C15" s="6">
        <v>100</v>
      </c>
      <c r="D15" s="15">
        <f>B15/C15</f>
        <v>1.5</v>
      </c>
    </row>
    <row r="16" spans="1:4" ht="14.25">
      <c r="A16" s="6" t="s">
        <v>1131</v>
      </c>
      <c r="B16" s="6">
        <f>SUM(B5:B15)</f>
        <v>57919</v>
      </c>
      <c r="C16" s="6">
        <v>73249</v>
      </c>
      <c r="D16" s="15">
        <f>B16/C16</f>
        <v>0.7907138664009065</v>
      </c>
    </row>
    <row r="17" spans="1:4" ht="14.25">
      <c r="A17" s="6" t="s">
        <v>127</v>
      </c>
      <c r="B17" s="6"/>
      <c r="C17" s="6"/>
      <c r="D17" s="6"/>
    </row>
    <row r="18" spans="1:4" ht="14.25">
      <c r="A18" s="6" t="s">
        <v>124</v>
      </c>
      <c r="B18" s="6"/>
      <c r="C18" s="6"/>
      <c r="D18" s="6"/>
    </row>
    <row r="19" spans="1:4" ht="14.25">
      <c r="A19" s="6" t="s">
        <v>1132</v>
      </c>
      <c r="B19" s="6"/>
      <c r="C19" s="6"/>
      <c r="D19" s="6"/>
    </row>
    <row r="20" spans="1:4" ht="14.25">
      <c r="A20" s="6" t="s">
        <v>1133</v>
      </c>
      <c r="B20" s="6"/>
      <c r="C20" s="6"/>
      <c r="D20" s="6"/>
    </row>
    <row r="21" spans="1:4" ht="14.25">
      <c r="A21" s="6" t="s">
        <v>1014</v>
      </c>
      <c r="B21" s="6">
        <v>171310</v>
      </c>
      <c r="C21" s="6">
        <v>175151</v>
      </c>
      <c r="D21" s="15">
        <f>B21/C21</f>
        <v>0.9780703507259451</v>
      </c>
    </row>
    <row r="22" spans="1:4" ht="14.25">
      <c r="A22" s="6" t="s">
        <v>1134</v>
      </c>
      <c r="B22" s="6"/>
      <c r="C22" s="6"/>
      <c r="D22" s="6"/>
    </row>
    <row r="23" spans="1:4" ht="14.25">
      <c r="A23" s="6" t="s">
        <v>1135</v>
      </c>
      <c r="B23" s="6"/>
      <c r="C23" s="6"/>
      <c r="D23" s="6"/>
    </row>
    <row r="24" spans="1:4" ht="14.25">
      <c r="A24" s="6" t="s">
        <v>123</v>
      </c>
      <c r="B24" s="6">
        <f>SUM(B16:B23)</f>
        <v>229229</v>
      </c>
      <c r="C24" s="6">
        <v>248400</v>
      </c>
      <c r="D24" s="15">
        <f>B24/C24</f>
        <v>0.9228220611916265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2" sqref="D22"/>
    </sheetView>
  </sheetViews>
  <sheetFormatPr defaultColWidth="9.00390625" defaultRowHeight="14.25"/>
  <cols>
    <col min="1" max="1" width="43.375" style="0" customWidth="1"/>
    <col min="2" max="2" width="10.375" style="0" customWidth="1"/>
    <col min="3" max="3" width="10.125" style="0" customWidth="1"/>
    <col min="4" max="4" width="12.375" style="0" customWidth="1"/>
  </cols>
  <sheetData>
    <row r="1" ht="14.25">
      <c r="A1" t="s">
        <v>1136</v>
      </c>
    </row>
    <row r="2" spans="1:4" ht="20.25">
      <c r="A2" s="8" t="s">
        <v>1137</v>
      </c>
      <c r="B2" s="8"/>
      <c r="C2" s="8"/>
      <c r="D2" s="8"/>
    </row>
    <row r="3" ht="14.25">
      <c r="D3" t="s">
        <v>1025</v>
      </c>
    </row>
    <row r="4" spans="1:4" ht="42.75">
      <c r="A4" s="6" t="s">
        <v>1094</v>
      </c>
      <c r="B4" s="10" t="s">
        <v>51</v>
      </c>
      <c r="C4" s="11" t="s">
        <v>52</v>
      </c>
      <c r="D4" s="10" t="s">
        <v>53</v>
      </c>
    </row>
    <row r="5" spans="1:4" ht="14.25">
      <c r="A5" s="7" t="s">
        <v>1095</v>
      </c>
      <c r="B5" s="6"/>
      <c r="C5" s="6"/>
      <c r="D5" s="6"/>
    </row>
    <row r="6" spans="1:4" ht="14.25">
      <c r="A6" s="6" t="s">
        <v>1096</v>
      </c>
      <c r="B6" s="6"/>
      <c r="C6" s="6"/>
      <c r="D6" s="6"/>
    </row>
    <row r="7" spans="1:4" ht="14.25">
      <c r="A7" s="7" t="s">
        <v>1097</v>
      </c>
      <c r="B7" s="6"/>
      <c r="C7" s="6"/>
      <c r="D7" s="6"/>
    </row>
    <row r="8" spans="1:4" ht="14.25">
      <c r="A8" s="6" t="s">
        <v>1098</v>
      </c>
      <c r="B8" s="6">
        <v>6010</v>
      </c>
      <c r="C8" s="6">
        <v>6010</v>
      </c>
      <c r="D8" s="15">
        <f>B8/C8</f>
        <v>1</v>
      </c>
    </row>
    <row r="9" spans="1:4" ht="14.25">
      <c r="A9" s="6" t="s">
        <v>1099</v>
      </c>
      <c r="B9" s="6">
        <v>100</v>
      </c>
      <c r="C9" s="6">
        <v>100</v>
      </c>
      <c r="D9" s="15">
        <f>B9/C9</f>
        <v>1</v>
      </c>
    </row>
    <row r="10" spans="1:4" ht="14.25">
      <c r="A10" s="6" t="s">
        <v>1100</v>
      </c>
      <c r="B10" s="6">
        <v>219629</v>
      </c>
      <c r="C10" s="27">
        <v>238540</v>
      </c>
      <c r="D10" s="15">
        <f>B10/C10</f>
        <v>0.9207218915066655</v>
      </c>
    </row>
    <row r="11" spans="1:4" ht="14.25">
      <c r="A11" s="6" t="s">
        <v>1101</v>
      </c>
      <c r="B11" s="6"/>
      <c r="C11" s="6"/>
      <c r="D11" s="15"/>
    </row>
    <row r="12" spans="1:4" ht="14.25">
      <c r="A12" s="6" t="s">
        <v>1102</v>
      </c>
      <c r="B12" s="6">
        <v>480</v>
      </c>
      <c r="C12" s="6">
        <v>450</v>
      </c>
      <c r="D12" s="15">
        <f>B12/C12</f>
        <v>1.0666666666666667</v>
      </c>
    </row>
    <row r="13" spans="1:4" ht="14.25">
      <c r="A13" s="6" t="s">
        <v>1103</v>
      </c>
      <c r="B13" s="6">
        <v>2010</v>
      </c>
      <c r="C13" s="6">
        <v>2400</v>
      </c>
      <c r="D13" s="15">
        <f>B13/C13</f>
        <v>0.8375</v>
      </c>
    </row>
    <row r="14" spans="1:4" ht="14.25">
      <c r="A14" s="6" t="s">
        <v>1104</v>
      </c>
      <c r="B14" s="6"/>
      <c r="C14" s="6"/>
      <c r="D14" s="15"/>
    </row>
    <row r="15" spans="1:4" ht="14.25">
      <c r="A15" s="6" t="s">
        <v>1105</v>
      </c>
      <c r="B15" s="6"/>
      <c r="C15" s="6"/>
      <c r="D15" s="15"/>
    </row>
    <row r="16" spans="1:4" ht="14.25">
      <c r="A16" s="6" t="s">
        <v>1106</v>
      </c>
      <c r="B16" s="6">
        <v>1000</v>
      </c>
      <c r="C16" s="6">
        <v>900</v>
      </c>
      <c r="D16" s="15">
        <f>B16/C16</f>
        <v>1.1111111111111112</v>
      </c>
    </row>
    <row r="17" spans="1:4" ht="14.25">
      <c r="A17" s="6" t="s">
        <v>1107</v>
      </c>
      <c r="B17" s="6"/>
      <c r="C17" s="6"/>
      <c r="D17" s="15"/>
    </row>
    <row r="18" spans="1:4" ht="14.25">
      <c r="A18" s="6" t="s">
        <v>1108</v>
      </c>
      <c r="B18" s="6"/>
      <c r="C18" s="6"/>
      <c r="D18" s="15"/>
    </row>
    <row r="19" spans="1:4" ht="14.25">
      <c r="A19" s="6"/>
      <c r="B19" s="6"/>
      <c r="C19" s="6"/>
      <c r="D19" s="15"/>
    </row>
    <row r="20" spans="1:4" ht="14.25">
      <c r="A20" s="6" t="s">
        <v>1109</v>
      </c>
      <c r="B20" s="6">
        <f>SUM(B5:B18)</f>
        <v>229229</v>
      </c>
      <c r="C20" s="6">
        <v>248400</v>
      </c>
      <c r="D20" s="15">
        <f>B20/C20</f>
        <v>0.9228220611916265</v>
      </c>
    </row>
    <row r="21" spans="1:4" ht="14.25">
      <c r="A21" s="6" t="s">
        <v>1110</v>
      </c>
      <c r="B21" s="6"/>
      <c r="C21" s="6"/>
      <c r="D21" s="15"/>
    </row>
    <row r="22" spans="1:4" ht="14.25">
      <c r="A22" s="6" t="s">
        <v>1111</v>
      </c>
      <c r="B22" s="6">
        <f>SUM(B23:B27)</f>
        <v>0</v>
      </c>
      <c r="C22" s="6">
        <v>0</v>
      </c>
      <c r="D22" s="15"/>
    </row>
    <row r="23" spans="1:4" ht="14.25">
      <c r="A23" s="6" t="s">
        <v>1112</v>
      </c>
      <c r="B23" s="6"/>
      <c r="C23" s="6"/>
      <c r="D23" s="15"/>
    </row>
    <row r="24" spans="1:4" ht="14.25">
      <c r="A24" s="6" t="s">
        <v>1113</v>
      </c>
      <c r="B24" s="6"/>
      <c r="C24" s="6"/>
      <c r="D24" s="15"/>
    </row>
    <row r="25" spans="1:4" ht="14.25">
      <c r="A25" s="6" t="s">
        <v>1114</v>
      </c>
      <c r="B25" s="6"/>
      <c r="C25" s="6"/>
      <c r="D25" s="15"/>
    </row>
    <row r="26" spans="1:4" ht="14.25">
      <c r="A26" s="6" t="s">
        <v>1115</v>
      </c>
      <c r="B26" s="6"/>
      <c r="C26" s="6"/>
      <c r="D26" s="15"/>
    </row>
    <row r="27" spans="1:4" ht="14.25">
      <c r="A27" s="6" t="s">
        <v>1116</v>
      </c>
      <c r="B27" s="6"/>
      <c r="C27" s="6"/>
      <c r="D27" s="15"/>
    </row>
    <row r="28" spans="1:4" ht="14.25">
      <c r="A28" s="6" t="s">
        <v>78</v>
      </c>
      <c r="B28" s="6">
        <f>SUM(B20:B22)</f>
        <v>229229</v>
      </c>
      <c r="C28" s="6">
        <v>248400</v>
      </c>
      <c r="D28" s="15">
        <f>B28/C28</f>
        <v>0.9228220611916265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4"/>
  <sheetViews>
    <sheetView showZeros="0" workbookViewId="0" topLeftCell="A28">
      <selection activeCell="B51" sqref="B51"/>
    </sheetView>
  </sheetViews>
  <sheetFormatPr defaultColWidth="9.00390625" defaultRowHeight="14.25"/>
  <cols>
    <col min="1" max="1" width="42.625" style="0" customWidth="1"/>
    <col min="2" max="2" width="10.125" style="0" customWidth="1"/>
    <col min="3" max="3" width="9.625" style="0" customWidth="1"/>
    <col min="4" max="4" width="16.375" style="0" customWidth="1"/>
    <col min="8" max="8" width="25.875" style="0" customWidth="1"/>
  </cols>
  <sheetData>
    <row r="1" ht="14.25">
      <c r="A1" t="s">
        <v>1138</v>
      </c>
    </row>
    <row r="2" spans="1:4" ht="20.25">
      <c r="A2" s="8" t="s">
        <v>1139</v>
      </c>
      <c r="B2" s="8"/>
      <c r="C2" s="8"/>
      <c r="D2" s="8"/>
    </row>
    <row r="3" ht="14.25">
      <c r="D3" t="s">
        <v>1025</v>
      </c>
    </row>
    <row r="4" spans="1:4" ht="33.75" customHeight="1">
      <c r="A4" s="9" t="s">
        <v>1094</v>
      </c>
      <c r="B4" s="10" t="s">
        <v>51</v>
      </c>
      <c r="C4" s="11" t="s">
        <v>52</v>
      </c>
      <c r="D4" s="10" t="s">
        <v>53</v>
      </c>
    </row>
    <row r="5" spans="1:4" ht="18" customHeight="1">
      <c r="A5" s="19" t="s">
        <v>1140</v>
      </c>
      <c r="B5" s="20"/>
      <c r="C5" s="21"/>
      <c r="D5" s="20"/>
    </row>
    <row r="6" spans="1:4" ht="18" customHeight="1">
      <c r="A6" s="19" t="s">
        <v>1141</v>
      </c>
      <c r="B6" s="20"/>
      <c r="C6" s="21"/>
      <c r="D6" s="20"/>
    </row>
    <row r="7" spans="1:4" ht="18" customHeight="1">
      <c r="A7" s="19" t="s">
        <v>1142</v>
      </c>
      <c r="B7" s="20"/>
      <c r="C7" s="21"/>
      <c r="D7" s="20"/>
    </row>
    <row r="8" spans="1:4" ht="14.25">
      <c r="A8" s="22" t="s">
        <v>1143</v>
      </c>
      <c r="B8" s="23">
        <f>52946</f>
        <v>52946</v>
      </c>
      <c r="C8" s="23">
        <v>69399</v>
      </c>
      <c r="D8" s="15">
        <f>B8/C8</f>
        <v>0.7629216559316416</v>
      </c>
    </row>
    <row r="9" spans="1:4" ht="27">
      <c r="A9" s="24" t="s">
        <v>1144</v>
      </c>
      <c r="B9" s="23">
        <v>43826</v>
      </c>
      <c r="C9" s="23">
        <v>59989</v>
      </c>
      <c r="D9" s="15">
        <f aca="true" t="shared" si="0" ref="D9:D54">B9/C9</f>
        <v>0.7305672706662888</v>
      </c>
    </row>
    <row r="10" spans="1:4" ht="14.25">
      <c r="A10" s="22" t="s">
        <v>1145</v>
      </c>
      <c r="B10" s="25">
        <v>25000</v>
      </c>
      <c r="C10" s="6">
        <v>25000</v>
      </c>
      <c r="D10" s="15">
        <f t="shared" si="0"/>
        <v>1</v>
      </c>
    </row>
    <row r="11" spans="1:4" ht="14.25">
      <c r="A11" s="22" t="s">
        <v>1146</v>
      </c>
      <c r="B11" s="25">
        <v>7000</v>
      </c>
      <c r="C11" s="6">
        <v>7830</v>
      </c>
      <c r="D11" s="15">
        <f t="shared" si="0"/>
        <v>0.8939974457215837</v>
      </c>
    </row>
    <row r="12" spans="1:4" ht="14.25">
      <c r="A12" s="22" t="s">
        <v>1147</v>
      </c>
      <c r="B12" s="25">
        <v>1400</v>
      </c>
      <c r="C12" s="6">
        <v>1417</v>
      </c>
      <c r="D12" s="15">
        <f t="shared" si="0"/>
        <v>0.9880028228652082</v>
      </c>
    </row>
    <row r="13" spans="1:4" ht="14.25">
      <c r="A13" s="22" t="s">
        <v>1148</v>
      </c>
      <c r="B13" s="25">
        <v>1700</v>
      </c>
      <c r="C13" s="6">
        <v>1700</v>
      </c>
      <c r="D13" s="15">
        <f t="shared" si="0"/>
        <v>1</v>
      </c>
    </row>
    <row r="14" spans="1:4" ht="14.25">
      <c r="A14" s="22" t="s">
        <v>1149</v>
      </c>
      <c r="B14" s="25"/>
      <c r="C14" s="6"/>
      <c r="D14" s="15"/>
    </row>
    <row r="15" spans="1:4" ht="14.25">
      <c r="A15" s="22" t="s">
        <v>1150</v>
      </c>
      <c r="B15" s="25">
        <v>600</v>
      </c>
      <c r="C15" s="6">
        <v>600</v>
      </c>
      <c r="D15" s="15">
        <f t="shared" si="0"/>
        <v>1</v>
      </c>
    </row>
    <row r="16" spans="1:4" ht="14.25">
      <c r="A16" s="22" t="s">
        <v>1151</v>
      </c>
      <c r="B16" s="25"/>
      <c r="C16" s="6"/>
      <c r="D16" s="15"/>
    </row>
    <row r="17" spans="1:4" ht="14.25">
      <c r="A17" s="22" t="s">
        <v>1152</v>
      </c>
      <c r="B17" s="25"/>
      <c r="C17" s="6">
        <v>1490</v>
      </c>
      <c r="D17" s="15">
        <f t="shared" si="0"/>
        <v>0</v>
      </c>
    </row>
    <row r="18" spans="1:4" ht="14.25">
      <c r="A18" s="22" t="s">
        <v>1153</v>
      </c>
      <c r="B18" s="25"/>
      <c r="C18" s="6"/>
      <c r="D18" s="15"/>
    </row>
    <row r="19" spans="1:4" ht="14.25">
      <c r="A19" s="22" t="s">
        <v>1154</v>
      </c>
      <c r="B19" s="25"/>
      <c r="C19" s="6">
        <v>17493</v>
      </c>
      <c r="D19" s="15"/>
    </row>
    <row r="20" spans="1:4" ht="14.25">
      <c r="A20" s="22" t="s">
        <v>1155</v>
      </c>
      <c r="B20" s="25"/>
      <c r="C20" s="6"/>
      <c r="D20" s="15"/>
    </row>
    <row r="21" spans="1:4" ht="14.25">
      <c r="A21" s="22" t="s">
        <v>1156</v>
      </c>
      <c r="B21" s="25"/>
      <c r="C21" s="6">
        <v>2510</v>
      </c>
      <c r="D21" s="15"/>
    </row>
    <row r="22" spans="1:4" ht="14.25">
      <c r="A22" s="22" t="s">
        <v>1157</v>
      </c>
      <c r="B22" s="25">
        <v>8126</v>
      </c>
      <c r="C22" s="6">
        <v>1949</v>
      </c>
      <c r="D22" s="15">
        <f t="shared" si="0"/>
        <v>4.1693175987685995</v>
      </c>
    </row>
    <row r="23" spans="1:4" ht="27">
      <c r="A23" s="24" t="s">
        <v>1158</v>
      </c>
      <c r="B23" s="23">
        <v>8126</v>
      </c>
      <c r="C23" s="23">
        <v>6010</v>
      </c>
      <c r="D23" s="15">
        <f t="shared" si="0"/>
        <v>1.3520798668885192</v>
      </c>
    </row>
    <row r="24" spans="1:4" ht="14.25">
      <c r="A24" s="22" t="s">
        <v>1145</v>
      </c>
      <c r="B24" s="25">
        <v>6010</v>
      </c>
      <c r="C24" s="6">
        <v>6010</v>
      </c>
      <c r="D24" s="15">
        <f t="shared" si="0"/>
        <v>1</v>
      </c>
    </row>
    <row r="25" spans="1:4" ht="27">
      <c r="A25" s="24" t="s">
        <v>1159</v>
      </c>
      <c r="B25" s="25">
        <v>100</v>
      </c>
      <c r="C25" s="6">
        <v>100</v>
      </c>
      <c r="D25" s="15">
        <f t="shared" si="0"/>
        <v>1</v>
      </c>
    </row>
    <row r="26" spans="1:4" ht="27">
      <c r="A26" s="24" t="s">
        <v>1160</v>
      </c>
      <c r="B26" s="23">
        <v>2010</v>
      </c>
      <c r="C26" s="23">
        <v>2400</v>
      </c>
      <c r="D26" s="15">
        <f t="shared" si="0"/>
        <v>0.8375</v>
      </c>
    </row>
    <row r="27" spans="1:4" ht="14.25">
      <c r="A27" s="22" t="s">
        <v>1161</v>
      </c>
      <c r="B27" s="25">
        <v>1200</v>
      </c>
      <c r="C27" s="6">
        <v>1600</v>
      </c>
      <c r="D27" s="15">
        <f t="shared" si="0"/>
        <v>0.75</v>
      </c>
    </row>
    <row r="28" spans="1:4" ht="14.25">
      <c r="A28" s="22" t="s">
        <v>1162</v>
      </c>
      <c r="B28" s="25">
        <v>810</v>
      </c>
      <c r="C28" s="6">
        <v>800</v>
      </c>
      <c r="D28" s="15">
        <f t="shared" si="0"/>
        <v>1.0125</v>
      </c>
    </row>
    <row r="29" spans="1:4" ht="14.25">
      <c r="A29" s="24" t="s">
        <v>1163</v>
      </c>
      <c r="B29" s="23">
        <v>1000</v>
      </c>
      <c r="C29" s="6">
        <v>900</v>
      </c>
      <c r="D29" s="15">
        <f t="shared" si="0"/>
        <v>1.1111111111111112</v>
      </c>
    </row>
    <row r="30" spans="1:4" ht="14.25">
      <c r="A30" s="22" t="s">
        <v>1164</v>
      </c>
      <c r="B30" s="25">
        <v>1000</v>
      </c>
      <c r="C30" s="6">
        <v>900</v>
      </c>
      <c r="D30" s="15">
        <f t="shared" si="0"/>
        <v>1.1111111111111112</v>
      </c>
    </row>
    <row r="31" spans="1:4" ht="14.25">
      <c r="A31" s="22" t="s">
        <v>1165</v>
      </c>
      <c r="B31" s="25"/>
      <c r="C31" s="6"/>
      <c r="D31" s="15"/>
    </row>
    <row r="32" spans="1:4" ht="14.25">
      <c r="A32" s="22" t="s">
        <v>1166</v>
      </c>
      <c r="B32" s="25"/>
      <c r="C32" s="6"/>
      <c r="D32" s="15"/>
    </row>
    <row r="33" spans="1:4" ht="14.25">
      <c r="A33" s="22" t="s">
        <v>1167</v>
      </c>
      <c r="B33" s="25"/>
      <c r="C33" s="6"/>
      <c r="D33" s="15"/>
    </row>
    <row r="34" spans="1:4" ht="14.25">
      <c r="A34" s="22" t="s">
        <v>1168</v>
      </c>
      <c r="B34" s="23">
        <f>B35+B37</f>
        <v>480</v>
      </c>
      <c r="C34" s="23">
        <v>450</v>
      </c>
      <c r="D34" s="15">
        <f t="shared" si="0"/>
        <v>1.0666666666666667</v>
      </c>
    </row>
    <row r="35" spans="1:4" ht="14.25">
      <c r="A35" s="22" t="s">
        <v>1169</v>
      </c>
      <c r="B35" s="23"/>
      <c r="C35" s="23"/>
      <c r="D35" s="15"/>
    </row>
    <row r="36" spans="1:4" ht="14.25">
      <c r="A36" s="22" t="s">
        <v>1170</v>
      </c>
      <c r="B36" s="23"/>
      <c r="C36" s="23"/>
      <c r="D36" s="15"/>
    </row>
    <row r="37" spans="1:4" ht="14.25">
      <c r="A37" s="24" t="s">
        <v>1171</v>
      </c>
      <c r="B37" s="23">
        <f>SUM(B38:B41)</f>
        <v>480</v>
      </c>
      <c r="C37" s="23">
        <v>450</v>
      </c>
      <c r="D37" s="15">
        <f t="shared" si="0"/>
        <v>1.0666666666666667</v>
      </c>
    </row>
    <row r="38" spans="1:4" ht="14.25">
      <c r="A38" s="24" t="s">
        <v>1172</v>
      </c>
      <c r="B38" s="25">
        <v>150</v>
      </c>
      <c r="C38" s="6">
        <v>120</v>
      </c>
      <c r="D38" s="15">
        <f t="shared" si="0"/>
        <v>1.25</v>
      </c>
    </row>
    <row r="39" spans="1:4" ht="14.25">
      <c r="A39" s="24" t="s">
        <v>1173</v>
      </c>
      <c r="B39" s="25">
        <v>330</v>
      </c>
      <c r="C39" s="6">
        <v>330</v>
      </c>
      <c r="D39" s="15">
        <f t="shared" si="0"/>
        <v>1</v>
      </c>
    </row>
    <row r="40" spans="1:4" ht="14.25">
      <c r="A40" s="24" t="s">
        <v>1174</v>
      </c>
      <c r="B40" s="25"/>
      <c r="C40" s="6"/>
      <c r="D40" s="15"/>
    </row>
    <row r="41" spans="1:4" ht="14.25">
      <c r="A41" s="24" t="s">
        <v>1175</v>
      </c>
      <c r="B41" s="25"/>
      <c r="C41" s="6"/>
      <c r="D41" s="15"/>
    </row>
    <row r="42" spans="1:4" ht="14.25">
      <c r="A42" s="24" t="s">
        <v>1176</v>
      </c>
      <c r="B42" s="25">
        <v>4343</v>
      </c>
      <c r="C42" s="6">
        <v>3300</v>
      </c>
      <c r="D42" s="15">
        <f t="shared" si="0"/>
        <v>1.3160606060606062</v>
      </c>
    </row>
    <row r="43" spans="1:4" ht="14.25">
      <c r="A43" s="24" t="s">
        <v>1177</v>
      </c>
      <c r="B43" s="25">
        <v>4343</v>
      </c>
      <c r="C43" s="6">
        <v>3300</v>
      </c>
      <c r="D43" s="15">
        <f t="shared" si="0"/>
        <v>1.3160606060606062</v>
      </c>
    </row>
    <row r="44" spans="1:4" ht="14.25">
      <c r="A44" s="24" t="s">
        <v>1178</v>
      </c>
      <c r="B44" s="25">
        <v>150</v>
      </c>
      <c r="C44" s="6">
        <v>100</v>
      </c>
      <c r="D44" s="15">
        <f t="shared" si="0"/>
        <v>1.5</v>
      </c>
    </row>
    <row r="45" spans="1:4" ht="14.25">
      <c r="A45" s="24" t="s">
        <v>1179</v>
      </c>
      <c r="B45" s="25">
        <v>150</v>
      </c>
      <c r="C45" s="6">
        <v>100</v>
      </c>
      <c r="D45" s="15">
        <f t="shared" si="0"/>
        <v>1.5</v>
      </c>
    </row>
    <row r="46" spans="1:4" ht="14.25">
      <c r="A46" s="6" t="s">
        <v>1131</v>
      </c>
      <c r="B46" s="26">
        <f>SUM(B5,B8,B31,B34,B42,B44)</f>
        <v>57919</v>
      </c>
      <c r="C46" s="26">
        <v>73249</v>
      </c>
      <c r="D46" s="15">
        <f t="shared" si="0"/>
        <v>0.7907138664009065</v>
      </c>
    </row>
    <row r="47" spans="1:4" ht="14.25">
      <c r="A47" s="6" t="s">
        <v>127</v>
      </c>
      <c r="B47" s="6"/>
      <c r="C47" s="6"/>
      <c r="D47" s="15"/>
    </row>
    <row r="48" spans="1:4" ht="14.25">
      <c r="A48" s="6" t="s">
        <v>124</v>
      </c>
      <c r="B48" s="6"/>
      <c r="C48" s="6"/>
      <c r="D48" s="15"/>
    </row>
    <row r="49" spans="1:4" ht="14.25">
      <c r="A49" s="6" t="s">
        <v>1132</v>
      </c>
      <c r="B49" s="6"/>
      <c r="C49" s="6"/>
      <c r="D49" s="15"/>
    </row>
    <row r="50" spans="1:4" ht="14.25">
      <c r="A50" s="6" t="s">
        <v>1133</v>
      </c>
      <c r="B50" s="6"/>
      <c r="C50" s="6"/>
      <c r="D50" s="15"/>
    </row>
    <row r="51" spans="1:4" ht="14.25">
      <c r="A51" s="6" t="s">
        <v>1014</v>
      </c>
      <c r="B51" s="6">
        <v>171310</v>
      </c>
      <c r="C51" s="6">
        <v>175151</v>
      </c>
      <c r="D51" s="15">
        <f t="shared" si="0"/>
        <v>0.9780703507259451</v>
      </c>
    </row>
    <row r="52" spans="1:4" ht="14.25">
      <c r="A52" s="6" t="s">
        <v>1134</v>
      </c>
      <c r="B52" s="6"/>
      <c r="C52" s="6"/>
      <c r="D52" s="15"/>
    </row>
    <row r="53" spans="1:4" ht="14.25">
      <c r="A53" s="6" t="s">
        <v>1135</v>
      </c>
      <c r="B53" s="6"/>
      <c r="C53" s="6"/>
      <c r="D53" s="15"/>
    </row>
    <row r="54" spans="1:4" ht="14.25">
      <c r="A54" s="6" t="s">
        <v>123</v>
      </c>
      <c r="B54" s="26">
        <f>SUM(B46:B53)</f>
        <v>229229</v>
      </c>
      <c r="C54" s="26">
        <v>248400</v>
      </c>
      <c r="D54" s="15">
        <f t="shared" si="0"/>
        <v>0.9228220611916265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34" sqref="I34"/>
    </sheetView>
  </sheetViews>
  <sheetFormatPr defaultColWidth="9.00390625" defaultRowHeight="14.25"/>
  <cols>
    <col min="1" max="1" width="28.125" style="0" customWidth="1"/>
    <col min="10" max="10" width="16.875" style="0" customWidth="1"/>
  </cols>
  <sheetData>
    <row r="1" ht="14.25">
      <c r="A1" s="1" t="s">
        <v>1180</v>
      </c>
    </row>
    <row r="2" ht="14.25">
      <c r="A2" t="s">
        <v>1181</v>
      </c>
    </row>
    <row r="3" spans="1:10" ht="20.25">
      <c r="A3" s="8" t="s">
        <v>1182</v>
      </c>
      <c r="B3" s="8"/>
      <c r="C3" s="8"/>
      <c r="D3" s="8"/>
      <c r="E3" s="8"/>
      <c r="F3" s="8"/>
      <c r="G3" s="8"/>
      <c r="H3" s="8"/>
      <c r="I3" s="8"/>
      <c r="J3" s="8"/>
    </row>
    <row r="4" ht="14.25">
      <c r="J4" t="s">
        <v>1025</v>
      </c>
    </row>
    <row r="5" spans="1:10" ht="14.25">
      <c r="A5" s="18" t="s">
        <v>1026</v>
      </c>
      <c r="B5" s="6" t="s">
        <v>1074</v>
      </c>
      <c r="C5" s="6" t="s">
        <v>1078</v>
      </c>
      <c r="D5" s="6" t="s">
        <v>1078</v>
      </c>
      <c r="E5" s="6" t="s">
        <v>1078</v>
      </c>
      <c r="F5" s="6" t="s">
        <v>1078</v>
      </c>
      <c r="G5" s="6" t="s">
        <v>1183</v>
      </c>
      <c r="H5" s="6" t="s">
        <v>1183</v>
      </c>
      <c r="I5" s="6" t="s">
        <v>1183</v>
      </c>
      <c r="J5" s="6" t="s">
        <v>1079</v>
      </c>
    </row>
    <row r="6" spans="1:10" ht="14.25">
      <c r="A6" s="6" t="s">
        <v>1120</v>
      </c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6" t="s">
        <v>1121</v>
      </c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6" t="s">
        <v>1122</v>
      </c>
      <c r="B8" s="6"/>
      <c r="C8" s="6"/>
      <c r="D8" s="6"/>
      <c r="E8" s="6"/>
      <c r="F8" s="6"/>
      <c r="G8" s="6"/>
      <c r="H8" s="6"/>
      <c r="I8" s="6"/>
      <c r="J8" s="6"/>
    </row>
    <row r="9" spans="1:10" ht="14.25">
      <c r="A9" s="6" t="s">
        <v>1123</v>
      </c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 t="s">
        <v>1124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4.25">
      <c r="A11" s="6" t="s">
        <v>1125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4.25">
      <c r="A12" s="6" t="s">
        <v>1126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4.25">
      <c r="A13" s="6" t="s">
        <v>1127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4.25">
      <c r="A14" s="6" t="s">
        <v>1128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>
      <c r="A15" s="6" t="s">
        <v>1129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1130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1131</v>
      </c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">
    <mergeCell ref="A3:J3"/>
  </mergeCells>
  <printOptions/>
  <pageMargins left="0.75" right="0.35" top="0.98" bottom="0.98" header="0.51" footer="0.51"/>
  <pageSetup horizontalDpi="600" verticalDpi="600" orientation="portrait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4" sqref="B14"/>
    </sheetView>
  </sheetViews>
  <sheetFormatPr defaultColWidth="9.00390625" defaultRowHeight="14.25"/>
  <cols>
    <col min="1" max="1" width="33.625" style="0" customWidth="1"/>
    <col min="2" max="2" width="13.625" style="0" customWidth="1"/>
    <col min="3" max="3" width="14.75390625" style="0" customWidth="1"/>
    <col min="4" max="4" width="29.50390625" style="0" customWidth="1"/>
  </cols>
  <sheetData>
    <row r="1" ht="14.25">
      <c r="A1" t="s">
        <v>1184</v>
      </c>
    </row>
    <row r="2" spans="1:4" ht="14.25">
      <c r="A2" s="2" t="s">
        <v>1185</v>
      </c>
      <c r="B2" s="2"/>
      <c r="C2" s="2"/>
      <c r="D2" s="2"/>
    </row>
    <row r="3" ht="14.25">
      <c r="D3" t="s">
        <v>1025</v>
      </c>
    </row>
    <row r="4" spans="1:4" ht="14.25">
      <c r="A4" s="9" t="s">
        <v>1026</v>
      </c>
      <c r="B4" s="9" t="s">
        <v>51</v>
      </c>
      <c r="C4" s="9" t="s">
        <v>52</v>
      </c>
      <c r="D4" s="9" t="s">
        <v>1119</v>
      </c>
    </row>
    <row r="5" spans="1:4" ht="14.25">
      <c r="A5" s="6" t="s">
        <v>1186</v>
      </c>
      <c r="B5" s="6">
        <v>221</v>
      </c>
      <c r="C5" s="6">
        <v>152</v>
      </c>
      <c r="D5" s="15">
        <f>B5/C5</f>
        <v>1.4539473684210527</v>
      </c>
    </row>
    <row r="6" spans="1:4" ht="14.25">
      <c r="A6" s="6" t="s">
        <v>1187</v>
      </c>
      <c r="B6" s="6"/>
      <c r="C6" s="6"/>
      <c r="D6" s="6"/>
    </row>
    <row r="7" spans="1:4" ht="14.25">
      <c r="A7" s="6" t="s">
        <v>1188</v>
      </c>
      <c r="B7" s="6"/>
      <c r="C7" s="6"/>
      <c r="D7" s="6"/>
    </row>
    <row r="8" spans="1:4" ht="14.25">
      <c r="A8" s="6" t="s">
        <v>1189</v>
      </c>
      <c r="B8" s="6"/>
      <c r="C8" s="6"/>
      <c r="D8" s="6"/>
    </row>
    <row r="9" spans="1:4" ht="14.25">
      <c r="A9" s="6" t="s">
        <v>1190</v>
      </c>
      <c r="B9" s="6"/>
      <c r="C9" s="6"/>
      <c r="D9" s="6"/>
    </row>
    <row r="10" spans="1:4" ht="14.25">
      <c r="A10" s="6" t="s">
        <v>1109</v>
      </c>
      <c r="B10" s="6">
        <v>221</v>
      </c>
      <c r="C10" s="6">
        <v>152</v>
      </c>
      <c r="D10" s="15">
        <f>B10/C10</f>
        <v>1.4539473684210527</v>
      </c>
    </row>
    <row r="11" spans="1:4" ht="14.25">
      <c r="A11" s="6" t="s">
        <v>1191</v>
      </c>
      <c r="B11" s="6"/>
      <c r="C11" s="6"/>
      <c r="D11" s="6"/>
    </row>
    <row r="12" spans="1:4" ht="14.25">
      <c r="A12" s="6" t="s">
        <v>1192</v>
      </c>
      <c r="B12" s="6"/>
      <c r="C12" s="6"/>
      <c r="D12" s="6"/>
    </row>
    <row r="13" spans="1:4" ht="14.25">
      <c r="A13" s="6" t="s">
        <v>78</v>
      </c>
      <c r="B13" s="6">
        <v>221</v>
      </c>
      <c r="C13" s="6">
        <v>152</v>
      </c>
      <c r="D13" s="15">
        <f>B13/C13</f>
        <v>1.4539473684210527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4" sqref="B14"/>
    </sheetView>
  </sheetViews>
  <sheetFormatPr defaultColWidth="9.00390625" defaultRowHeight="14.25"/>
  <cols>
    <col min="1" max="1" width="36.75390625" style="0" customWidth="1"/>
    <col min="2" max="2" width="11.375" style="0" customWidth="1"/>
    <col min="3" max="3" width="16.25390625" style="0" customWidth="1"/>
    <col min="4" max="4" width="28.125" style="0" customWidth="1"/>
  </cols>
  <sheetData>
    <row r="1" ht="14.25">
      <c r="A1" t="s">
        <v>1193</v>
      </c>
    </row>
    <row r="2" spans="1:4" ht="14.25">
      <c r="A2" s="2" t="s">
        <v>1194</v>
      </c>
      <c r="B2" s="2"/>
      <c r="C2" s="2"/>
      <c r="D2" s="2"/>
    </row>
    <row r="3" ht="14.25">
      <c r="D3" t="s">
        <v>1025</v>
      </c>
    </row>
    <row r="4" spans="1:4" ht="14.25">
      <c r="A4" s="9" t="s">
        <v>1026</v>
      </c>
      <c r="B4" s="9" t="s">
        <v>51</v>
      </c>
      <c r="C4" s="9" t="s">
        <v>52</v>
      </c>
      <c r="D4" s="9" t="s">
        <v>1119</v>
      </c>
    </row>
    <row r="5" spans="1:4" ht="14.25">
      <c r="A5" s="6" t="s">
        <v>1195</v>
      </c>
      <c r="B5" s="6"/>
      <c r="C5" s="6"/>
      <c r="D5" s="15"/>
    </row>
    <row r="6" spans="1:4" ht="14.25">
      <c r="A6" s="6" t="s">
        <v>1196</v>
      </c>
      <c r="B6" s="6"/>
      <c r="C6" s="6"/>
      <c r="D6" s="6"/>
    </row>
    <row r="7" spans="1:4" ht="14.25">
      <c r="A7" s="6" t="s">
        <v>1197</v>
      </c>
      <c r="B7" s="6"/>
      <c r="C7" s="6"/>
      <c r="D7" s="6"/>
    </row>
    <row r="8" spans="1:4" ht="14.25">
      <c r="A8" s="6" t="s">
        <v>1198</v>
      </c>
      <c r="B8" s="6"/>
      <c r="C8" s="6"/>
      <c r="D8" s="6"/>
    </row>
    <row r="9" spans="1:4" ht="14.25">
      <c r="A9" s="6" t="s">
        <v>1199</v>
      </c>
      <c r="B9" s="6"/>
      <c r="C9" s="6"/>
      <c r="D9" s="15"/>
    </row>
    <row r="10" spans="1:4" ht="14.25">
      <c r="A10" s="6" t="s">
        <v>1131</v>
      </c>
      <c r="B10" s="6"/>
      <c r="C10" s="6"/>
      <c r="D10" s="15"/>
    </row>
    <row r="11" spans="1:4" ht="14.25">
      <c r="A11" s="6" t="s">
        <v>1200</v>
      </c>
      <c r="B11" s="6"/>
      <c r="C11" s="6"/>
      <c r="D11" s="6"/>
    </row>
    <row r="12" spans="1:4" ht="14.25">
      <c r="A12" s="6" t="s">
        <v>1201</v>
      </c>
      <c r="B12" s="6">
        <v>221</v>
      </c>
      <c r="C12" s="6">
        <v>152</v>
      </c>
      <c r="D12" s="15">
        <f>B12/C12</f>
        <v>1.4539473684210527</v>
      </c>
    </row>
    <row r="13" spans="1:4" ht="14.25">
      <c r="A13" s="6" t="s">
        <v>123</v>
      </c>
      <c r="B13" s="6">
        <v>221</v>
      </c>
      <c r="C13" s="6">
        <v>152</v>
      </c>
      <c r="D13" s="15">
        <f>B13/C13</f>
        <v>1.4539473684210527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G22" sqref="G22"/>
    </sheetView>
  </sheetViews>
  <sheetFormatPr defaultColWidth="9.00390625" defaultRowHeight="14.25"/>
  <cols>
    <col min="1" max="1" width="38.625" style="0" customWidth="1"/>
    <col min="2" max="3" width="10.125" style="0" customWidth="1"/>
    <col min="4" max="4" width="12.625" style="0" customWidth="1"/>
  </cols>
  <sheetData>
    <row r="1" ht="14.25">
      <c r="A1" t="s">
        <v>1202</v>
      </c>
    </row>
    <row r="2" spans="1:4" ht="20.25">
      <c r="A2" s="8" t="s">
        <v>1203</v>
      </c>
      <c r="B2" s="8"/>
      <c r="C2" s="8"/>
      <c r="D2" s="8"/>
    </row>
    <row r="3" ht="14.25">
      <c r="D3" t="s">
        <v>1025</v>
      </c>
    </row>
    <row r="4" spans="1:4" ht="42.75">
      <c r="A4" s="9" t="s">
        <v>1094</v>
      </c>
      <c r="B4" s="10" t="s">
        <v>51</v>
      </c>
      <c r="C4" s="11" t="s">
        <v>52</v>
      </c>
      <c r="D4" s="10" t="s">
        <v>53</v>
      </c>
    </row>
    <row r="5" spans="1:4" ht="14.25">
      <c r="A5" s="6" t="s">
        <v>1186</v>
      </c>
      <c r="B5" s="6">
        <f>SUM(B6:B21)</f>
        <v>1070</v>
      </c>
      <c r="C5" s="6">
        <f>SUM(C6:C21)</f>
        <v>152</v>
      </c>
      <c r="D5" s="15">
        <f>B5/C5</f>
        <v>7.0394736842105265</v>
      </c>
    </row>
    <row r="6" spans="1:4" ht="14.25">
      <c r="A6" s="6" t="s">
        <v>1204</v>
      </c>
      <c r="B6" s="6">
        <v>46</v>
      </c>
      <c r="C6" s="6">
        <v>22</v>
      </c>
      <c r="D6" s="15">
        <f>B6/C6</f>
        <v>2.090909090909091</v>
      </c>
    </row>
    <row r="7" spans="1:4" ht="14.25">
      <c r="A7" s="6" t="s">
        <v>1205</v>
      </c>
      <c r="B7" s="6">
        <v>2</v>
      </c>
      <c r="C7" s="6">
        <v>3</v>
      </c>
      <c r="D7" s="15">
        <f>B7/C7</f>
        <v>0.6666666666666666</v>
      </c>
    </row>
    <row r="8" spans="1:4" ht="14.25">
      <c r="A8" s="6" t="s">
        <v>1206</v>
      </c>
      <c r="B8" s="6">
        <v>900</v>
      </c>
      <c r="C8" s="6"/>
      <c r="D8" s="15"/>
    </row>
    <row r="9" spans="1:4" ht="14.25">
      <c r="A9" s="6" t="s">
        <v>1207</v>
      </c>
      <c r="B9" s="6">
        <v>22</v>
      </c>
      <c r="C9" s="6">
        <v>18</v>
      </c>
      <c r="D9" s="15">
        <f>B9/C9</f>
        <v>1.2222222222222223</v>
      </c>
    </row>
    <row r="10" spans="1:4" ht="14.25">
      <c r="A10" s="6" t="s">
        <v>1208</v>
      </c>
      <c r="B10" s="6">
        <v>8</v>
      </c>
      <c r="C10" s="6">
        <v>9</v>
      </c>
      <c r="D10" s="15">
        <f aca="true" t="shared" si="0" ref="D10:D21">B10/C10</f>
        <v>0.8888888888888888</v>
      </c>
    </row>
    <row r="11" spans="1:4" ht="14.25">
      <c r="A11" s="6" t="s">
        <v>1209</v>
      </c>
      <c r="B11" s="6">
        <v>2</v>
      </c>
      <c r="C11" s="6">
        <v>4</v>
      </c>
      <c r="D11" s="15">
        <f t="shared" si="0"/>
        <v>0.5</v>
      </c>
    </row>
    <row r="12" spans="1:4" ht="14.25">
      <c r="A12" s="6" t="s">
        <v>1210</v>
      </c>
      <c r="B12" s="6">
        <v>4</v>
      </c>
      <c r="C12" s="6">
        <v>4</v>
      </c>
      <c r="D12" s="15">
        <f t="shared" si="0"/>
        <v>1</v>
      </c>
    </row>
    <row r="13" spans="1:4" ht="14.25">
      <c r="A13" s="6" t="s">
        <v>1211</v>
      </c>
      <c r="B13" s="6">
        <v>1</v>
      </c>
      <c r="C13" s="6">
        <v>1</v>
      </c>
      <c r="D13" s="15">
        <f t="shared" si="0"/>
        <v>1</v>
      </c>
    </row>
    <row r="14" spans="1:4" ht="14.25">
      <c r="A14" s="6" t="s">
        <v>1212</v>
      </c>
      <c r="B14" s="6">
        <v>5</v>
      </c>
      <c r="C14" s="6">
        <v>3</v>
      </c>
      <c r="D14" s="15">
        <f t="shared" si="0"/>
        <v>1.6666666666666667</v>
      </c>
    </row>
    <row r="15" spans="1:4" ht="14.25">
      <c r="A15" s="6" t="s">
        <v>1213</v>
      </c>
      <c r="B15" s="6">
        <v>1</v>
      </c>
      <c r="C15" s="6">
        <v>4</v>
      </c>
      <c r="D15" s="15">
        <f t="shared" si="0"/>
        <v>0.25</v>
      </c>
    </row>
    <row r="16" spans="1:4" ht="14.25">
      <c r="A16" s="6" t="s">
        <v>1214</v>
      </c>
      <c r="B16" s="6">
        <v>1</v>
      </c>
      <c r="C16" s="6">
        <v>7</v>
      </c>
      <c r="D16" s="15">
        <f t="shared" si="0"/>
        <v>0.14285714285714285</v>
      </c>
    </row>
    <row r="17" spans="1:4" ht="14.25">
      <c r="A17" s="6" t="s">
        <v>1215</v>
      </c>
      <c r="B17" s="6">
        <v>7</v>
      </c>
      <c r="C17" s="6">
        <v>26</v>
      </c>
      <c r="D17" s="15">
        <f t="shared" si="0"/>
        <v>0.2692307692307692</v>
      </c>
    </row>
    <row r="18" spans="1:4" ht="14.25">
      <c r="A18" s="6" t="s">
        <v>1216</v>
      </c>
      <c r="B18" s="6"/>
      <c r="C18" s="6">
        <v>32</v>
      </c>
      <c r="D18" s="15">
        <f t="shared" si="0"/>
        <v>0</v>
      </c>
    </row>
    <row r="19" spans="1:4" ht="14.25">
      <c r="A19" s="6" t="s">
        <v>1217</v>
      </c>
      <c r="B19" s="6">
        <v>70</v>
      </c>
      <c r="C19" s="6">
        <v>18</v>
      </c>
      <c r="D19" s="15">
        <f t="shared" si="0"/>
        <v>3.888888888888889</v>
      </c>
    </row>
    <row r="20" spans="1:4" ht="14.25">
      <c r="A20" s="6" t="s">
        <v>1218</v>
      </c>
      <c r="B20" s="6">
        <v>1</v>
      </c>
      <c r="C20" s="6">
        <v>1</v>
      </c>
      <c r="D20" s="15">
        <f t="shared" si="0"/>
        <v>1</v>
      </c>
    </row>
    <row r="21" spans="1:4" ht="14.25">
      <c r="A21" s="6" t="s">
        <v>1219</v>
      </c>
      <c r="B21" s="6"/>
      <c r="C21" s="6"/>
      <c r="D21" s="15"/>
    </row>
    <row r="22" spans="1:4" ht="14.25">
      <c r="A22" s="6" t="s">
        <v>1187</v>
      </c>
      <c r="B22" s="6"/>
      <c r="C22" s="6"/>
      <c r="D22" s="6"/>
    </row>
    <row r="23" spans="1:4" ht="14.25">
      <c r="A23" s="6" t="s">
        <v>1220</v>
      </c>
      <c r="B23" s="6"/>
      <c r="C23" s="6"/>
      <c r="D23" s="6"/>
    </row>
    <row r="24" spans="1:4" ht="14.25">
      <c r="A24" s="6" t="s">
        <v>1221</v>
      </c>
      <c r="B24" s="6"/>
      <c r="C24" s="6"/>
      <c r="D24" s="6"/>
    </row>
    <row r="25" spans="1:4" ht="14.25">
      <c r="A25" s="6" t="s">
        <v>1222</v>
      </c>
      <c r="B25" s="6"/>
      <c r="C25" s="6"/>
      <c r="D25" s="6"/>
    </row>
    <row r="26" spans="1:4" ht="14.25">
      <c r="A26" s="6" t="s">
        <v>1223</v>
      </c>
      <c r="B26" s="6"/>
      <c r="C26" s="6"/>
      <c r="D26" s="6"/>
    </row>
    <row r="27" spans="1:4" ht="14.25">
      <c r="A27" s="6" t="s">
        <v>1188</v>
      </c>
      <c r="B27" s="6"/>
      <c r="C27" s="6"/>
      <c r="D27" s="6"/>
    </row>
    <row r="28" spans="1:4" ht="14.25">
      <c r="A28" s="6" t="s">
        <v>1189</v>
      </c>
      <c r="B28" s="6"/>
      <c r="C28" s="6"/>
      <c r="D28" s="6"/>
    </row>
    <row r="29" spans="1:4" ht="14.25">
      <c r="A29" s="6" t="s">
        <v>1190</v>
      </c>
      <c r="B29" s="6"/>
      <c r="C29" s="6"/>
      <c r="D29" s="6"/>
    </row>
    <row r="30" spans="1:4" ht="14.25">
      <c r="A30" s="6" t="s">
        <v>1224</v>
      </c>
      <c r="B30" s="6">
        <v>1070</v>
      </c>
      <c r="C30" s="6">
        <v>152</v>
      </c>
      <c r="D30" s="15">
        <f>B30/C30</f>
        <v>7.0394736842105265</v>
      </c>
    </row>
    <row r="31" spans="1:4" ht="14.25">
      <c r="A31" s="6" t="s">
        <v>1191</v>
      </c>
      <c r="B31" s="6"/>
      <c r="C31" s="6"/>
      <c r="D31" s="6"/>
    </row>
    <row r="32" spans="1:4" ht="14.25">
      <c r="A32" s="6" t="s">
        <v>1192</v>
      </c>
      <c r="B32" s="6"/>
      <c r="C32" s="6"/>
      <c r="D32" s="6"/>
    </row>
    <row r="33" spans="1:4" ht="14.25">
      <c r="A33" s="6" t="s">
        <v>91</v>
      </c>
      <c r="B33" s="6">
        <v>1070</v>
      </c>
      <c r="C33" s="6">
        <v>152</v>
      </c>
      <c r="D33" s="15">
        <f>B33/C33</f>
        <v>7.0394736842105265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0">
      <selection activeCell="F39" sqref="F39"/>
    </sheetView>
  </sheetViews>
  <sheetFormatPr defaultColWidth="9.00390625" defaultRowHeight="14.25"/>
  <cols>
    <col min="1" max="1" width="39.00390625" style="0" customWidth="1"/>
    <col min="2" max="2" width="10.625" style="0" customWidth="1"/>
    <col min="3" max="3" width="9.375" style="0" customWidth="1"/>
    <col min="4" max="4" width="14.625" style="0" customWidth="1"/>
  </cols>
  <sheetData>
    <row r="1" ht="14.25">
      <c r="A1" t="s">
        <v>1225</v>
      </c>
    </row>
    <row r="2" spans="1:4" ht="20.25">
      <c r="A2" s="8" t="s">
        <v>1226</v>
      </c>
      <c r="B2" s="8"/>
      <c r="C2" s="8"/>
      <c r="D2" s="8"/>
    </row>
    <row r="3" ht="14.25">
      <c r="D3" t="s">
        <v>1025</v>
      </c>
    </row>
    <row r="4" spans="1:4" ht="28.5">
      <c r="A4" s="9" t="s">
        <v>1227</v>
      </c>
      <c r="B4" s="10" t="s">
        <v>51</v>
      </c>
      <c r="C4" s="11" t="s">
        <v>52</v>
      </c>
      <c r="D4" s="10" t="s">
        <v>53</v>
      </c>
    </row>
    <row r="5" spans="1:4" ht="14.25">
      <c r="A5" s="6" t="s">
        <v>1195</v>
      </c>
      <c r="B5" s="6"/>
      <c r="C5" s="6"/>
      <c r="D5" s="15"/>
    </row>
    <row r="6" spans="1:4" ht="14.25">
      <c r="A6" s="6" t="s">
        <v>1228</v>
      </c>
      <c r="B6" s="6"/>
      <c r="C6" s="6"/>
      <c r="D6" s="6"/>
    </row>
    <row r="7" spans="1:4" ht="14.25">
      <c r="A7" s="6" t="s">
        <v>1229</v>
      </c>
      <c r="B7" s="6"/>
      <c r="C7" s="6"/>
      <c r="D7" s="6"/>
    </row>
    <row r="8" spans="1:4" ht="14.25">
      <c r="A8" s="6" t="s">
        <v>1230</v>
      </c>
      <c r="B8" s="6"/>
      <c r="C8" s="6"/>
      <c r="D8" s="6"/>
    </row>
    <row r="9" spans="1:4" ht="14.25">
      <c r="A9" s="6" t="s">
        <v>1231</v>
      </c>
      <c r="B9" s="6"/>
      <c r="C9" s="6"/>
      <c r="D9" s="6"/>
    </row>
    <row r="10" spans="1:4" ht="14.25">
      <c r="A10" s="6" t="s">
        <v>1232</v>
      </c>
      <c r="B10" s="6"/>
      <c r="C10" s="6"/>
      <c r="D10" s="6"/>
    </row>
    <row r="11" spans="1:4" ht="14.25">
      <c r="A11" s="6" t="s">
        <v>1233</v>
      </c>
      <c r="B11" s="6"/>
      <c r="C11" s="6"/>
      <c r="D11" s="6"/>
    </row>
    <row r="12" spans="1:4" ht="14.25">
      <c r="A12" s="6" t="s">
        <v>1234</v>
      </c>
      <c r="B12" s="6"/>
      <c r="C12" s="6"/>
      <c r="D12" s="6"/>
    </row>
    <row r="13" spans="1:4" ht="14.25">
      <c r="A13" s="6" t="s">
        <v>1235</v>
      </c>
      <c r="B13" s="6"/>
      <c r="C13" s="6"/>
      <c r="D13" s="6"/>
    </row>
    <row r="14" spans="1:4" ht="14.25">
      <c r="A14" s="6" t="s">
        <v>1236</v>
      </c>
      <c r="B14" s="6"/>
      <c r="C14" s="6"/>
      <c r="D14" s="15"/>
    </row>
    <row r="15" spans="1:4" ht="14.25">
      <c r="A15" s="6" t="s">
        <v>1196</v>
      </c>
      <c r="B15" s="6"/>
      <c r="C15" s="6"/>
      <c r="D15" s="6"/>
    </row>
    <row r="16" spans="1:4" ht="14.25">
      <c r="A16" s="6" t="s">
        <v>1237</v>
      </c>
      <c r="B16" s="6"/>
      <c r="C16" s="6"/>
      <c r="D16" s="6"/>
    </row>
    <row r="17" spans="1:4" ht="14.25">
      <c r="A17" s="6" t="s">
        <v>1238</v>
      </c>
      <c r="B17" s="6"/>
      <c r="C17" s="6"/>
      <c r="D17" s="6"/>
    </row>
    <row r="18" spans="1:4" ht="14.25">
      <c r="A18" s="6" t="s">
        <v>1239</v>
      </c>
      <c r="B18" s="6"/>
      <c r="C18" s="6"/>
      <c r="D18" s="6"/>
    </row>
    <row r="19" spans="1:4" ht="14.25">
      <c r="A19" s="6" t="s">
        <v>1240</v>
      </c>
      <c r="B19" s="6"/>
      <c r="C19" s="6"/>
      <c r="D19" s="6"/>
    </row>
    <row r="20" spans="1:4" ht="14.25">
      <c r="A20" s="6" t="s">
        <v>1241</v>
      </c>
      <c r="B20" s="6"/>
      <c r="C20" s="6"/>
      <c r="D20" s="6"/>
    </row>
    <row r="21" spans="1:4" ht="14.25">
      <c r="A21" s="6" t="s">
        <v>1242</v>
      </c>
      <c r="B21" s="6"/>
      <c r="C21" s="6"/>
      <c r="D21" s="6"/>
    </row>
    <row r="22" spans="1:4" ht="14.25">
      <c r="A22" s="6" t="s">
        <v>1243</v>
      </c>
      <c r="B22" s="6"/>
      <c r="C22" s="6"/>
      <c r="D22" s="6"/>
    </row>
    <row r="23" spans="1:4" ht="14.25">
      <c r="A23" s="6" t="s">
        <v>1244</v>
      </c>
      <c r="B23" s="6"/>
      <c r="C23" s="6"/>
      <c r="D23" s="6"/>
    </row>
    <row r="24" spans="1:4" ht="14.25">
      <c r="A24" s="6" t="s">
        <v>1197</v>
      </c>
      <c r="B24" s="6"/>
      <c r="C24" s="6"/>
      <c r="D24" s="6"/>
    </row>
    <row r="25" spans="1:4" ht="14.25">
      <c r="A25" s="6" t="s">
        <v>1245</v>
      </c>
      <c r="B25" s="6"/>
      <c r="C25" s="6"/>
      <c r="D25" s="6"/>
    </row>
    <row r="26" spans="1:4" ht="14.25">
      <c r="A26" s="6" t="s">
        <v>1198</v>
      </c>
      <c r="B26" s="6"/>
      <c r="C26" s="6"/>
      <c r="D26" s="6"/>
    </row>
    <row r="27" spans="1:4" ht="14.25">
      <c r="A27" s="6" t="s">
        <v>1246</v>
      </c>
      <c r="B27" s="6"/>
      <c r="C27" s="6"/>
      <c r="D27" s="6"/>
    </row>
    <row r="28" spans="1:4" ht="14.25">
      <c r="A28" s="6" t="s">
        <v>1247</v>
      </c>
      <c r="B28" s="6"/>
      <c r="C28" s="6"/>
      <c r="D28" s="6"/>
    </row>
    <row r="29" spans="1:4" ht="14.25">
      <c r="A29" s="6" t="s">
        <v>1248</v>
      </c>
      <c r="B29" s="6"/>
      <c r="C29" s="6"/>
      <c r="D29" s="6"/>
    </row>
    <row r="30" spans="1:4" ht="14.25">
      <c r="A30" s="6" t="s">
        <v>1199</v>
      </c>
      <c r="B30" s="6"/>
      <c r="C30" s="6"/>
      <c r="D30" s="15"/>
    </row>
    <row r="31" spans="1:4" ht="14.25">
      <c r="A31" s="6" t="s">
        <v>1249</v>
      </c>
      <c r="B31" s="6"/>
      <c r="C31" s="6"/>
      <c r="D31" s="15"/>
    </row>
    <row r="32" spans="1:4" ht="14.25">
      <c r="A32" s="6" t="s">
        <v>123</v>
      </c>
      <c r="B32" s="6"/>
      <c r="C32" s="6"/>
      <c r="D32" s="15"/>
    </row>
    <row r="33" spans="1:4" ht="14.25">
      <c r="A33" s="6" t="s">
        <v>1200</v>
      </c>
      <c r="B33" s="6"/>
      <c r="C33" s="6"/>
      <c r="D33" s="15"/>
    </row>
    <row r="34" spans="1:4" ht="14.25">
      <c r="A34" s="6" t="s">
        <v>1201</v>
      </c>
      <c r="B34" s="6">
        <v>221</v>
      </c>
      <c r="C34" s="6">
        <v>152</v>
      </c>
      <c r="D34" s="15">
        <f>B34/C34</f>
        <v>1.4539473684210527</v>
      </c>
    </row>
    <row r="35" spans="1:4" ht="14.25">
      <c r="A35" s="6" t="s">
        <v>1250</v>
      </c>
      <c r="B35" s="6">
        <f>SUM(B32:B34)</f>
        <v>221</v>
      </c>
      <c r="C35" s="6">
        <v>152</v>
      </c>
      <c r="D35" s="15">
        <f>B35/C35</f>
        <v>1.4539473684210527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F18" sqref="F18"/>
    </sheetView>
  </sheetViews>
  <sheetFormatPr defaultColWidth="9.00390625" defaultRowHeight="14.25"/>
  <cols>
    <col min="1" max="1" width="37.625" style="0" customWidth="1"/>
    <col min="2" max="2" width="12.125" style="0" customWidth="1"/>
    <col min="3" max="3" width="13.625" style="0" customWidth="1"/>
    <col min="4" max="4" width="16.50390625" style="0" customWidth="1"/>
  </cols>
  <sheetData>
    <row r="2" ht="14.25">
      <c r="A2" t="s">
        <v>47</v>
      </c>
    </row>
    <row r="3" spans="1:4" ht="20.25">
      <c r="A3" s="8" t="s">
        <v>48</v>
      </c>
      <c r="B3" s="8"/>
      <c r="C3" s="8"/>
      <c r="D3" s="8"/>
    </row>
    <row r="4" ht="14.25">
      <c r="D4" t="s">
        <v>49</v>
      </c>
    </row>
    <row r="5" spans="1:4" ht="32.25" customHeight="1">
      <c r="A5" s="11" t="s">
        <v>50</v>
      </c>
      <c r="B5" s="10" t="s">
        <v>51</v>
      </c>
      <c r="C5" s="11" t="s">
        <v>52</v>
      </c>
      <c r="D5" s="10" t="s">
        <v>53</v>
      </c>
    </row>
    <row r="6" spans="1:4" ht="14.25">
      <c r="A6" s="6" t="s">
        <v>54</v>
      </c>
      <c r="B6" s="6">
        <f>SUM(B7:B20)</f>
        <v>101400</v>
      </c>
      <c r="C6" s="6">
        <f>SUM(C7:C20)</f>
        <v>95600</v>
      </c>
      <c r="D6" s="15">
        <f>B6/C6</f>
        <v>1.0606694560669456</v>
      </c>
    </row>
    <row r="7" spans="1:4" ht="14.25">
      <c r="A7" s="6" t="s">
        <v>55</v>
      </c>
      <c r="B7" s="6">
        <v>29000</v>
      </c>
      <c r="C7" s="6">
        <v>35250</v>
      </c>
      <c r="D7" s="15">
        <f aca="true" t="shared" si="0" ref="D7:D19">B7/C7</f>
        <v>0.8226950354609929</v>
      </c>
    </row>
    <row r="8" spans="1:4" ht="14.25">
      <c r="A8" s="6" t="s">
        <v>56</v>
      </c>
      <c r="B8" s="6">
        <v>17400</v>
      </c>
      <c r="C8" s="6">
        <v>14600</v>
      </c>
      <c r="D8" s="15">
        <f t="shared" si="0"/>
        <v>1.1917808219178083</v>
      </c>
    </row>
    <row r="9" spans="1:4" ht="14.25">
      <c r="A9" s="6" t="s">
        <v>57</v>
      </c>
      <c r="B9" s="6">
        <v>7700</v>
      </c>
      <c r="C9" s="6">
        <v>7880</v>
      </c>
      <c r="D9" s="15">
        <f t="shared" si="0"/>
        <v>0.9771573604060914</v>
      </c>
    </row>
    <row r="10" spans="1:4" ht="14.25">
      <c r="A10" s="6" t="s">
        <v>58</v>
      </c>
      <c r="B10" s="6">
        <v>1500</v>
      </c>
      <c r="C10" s="6">
        <v>1400</v>
      </c>
      <c r="D10" s="15">
        <f t="shared" si="0"/>
        <v>1.0714285714285714</v>
      </c>
    </row>
    <row r="11" spans="1:4" ht="14.25">
      <c r="A11" s="6" t="s">
        <v>59</v>
      </c>
      <c r="B11" s="6">
        <v>3400</v>
      </c>
      <c r="C11" s="6">
        <v>3400</v>
      </c>
      <c r="D11" s="15">
        <f t="shared" si="0"/>
        <v>1</v>
      </c>
    </row>
    <row r="12" spans="1:4" ht="14.25">
      <c r="A12" s="6" t="s">
        <v>60</v>
      </c>
      <c r="B12" s="6">
        <v>4900</v>
      </c>
      <c r="C12" s="6">
        <v>2530</v>
      </c>
      <c r="D12" s="15">
        <f t="shared" si="0"/>
        <v>1.9367588932806323</v>
      </c>
    </row>
    <row r="13" spans="1:4" ht="14.25">
      <c r="A13" s="6" t="s">
        <v>61</v>
      </c>
      <c r="B13" s="6">
        <v>2000</v>
      </c>
      <c r="C13" s="6">
        <v>1440</v>
      </c>
      <c r="D13" s="15">
        <f t="shared" si="0"/>
        <v>1.3888888888888888</v>
      </c>
    </row>
    <row r="14" spans="1:4" ht="14.25">
      <c r="A14" s="6" t="s">
        <v>62</v>
      </c>
      <c r="B14" s="6">
        <v>7000</v>
      </c>
      <c r="C14" s="6">
        <v>3400</v>
      </c>
      <c r="D14" s="15">
        <f t="shared" si="0"/>
        <v>2.0588235294117645</v>
      </c>
    </row>
    <row r="15" spans="1:4" ht="14.25">
      <c r="A15" s="6" t="s">
        <v>63</v>
      </c>
      <c r="B15" s="6">
        <v>13500</v>
      </c>
      <c r="C15" s="6">
        <v>12900</v>
      </c>
      <c r="D15" s="15">
        <f t="shared" si="0"/>
        <v>1.0465116279069768</v>
      </c>
    </row>
    <row r="16" spans="1:4" ht="14.25">
      <c r="A16" s="6" t="s">
        <v>64</v>
      </c>
      <c r="B16" s="6">
        <v>3500</v>
      </c>
      <c r="C16" s="6">
        <v>3120</v>
      </c>
      <c r="D16" s="15">
        <f t="shared" si="0"/>
        <v>1.1217948717948718</v>
      </c>
    </row>
    <row r="17" spans="1:4" ht="14.25">
      <c r="A17" s="6" t="s">
        <v>65</v>
      </c>
      <c r="B17" s="6">
        <v>3300</v>
      </c>
      <c r="C17" s="6">
        <v>1750</v>
      </c>
      <c r="D17" s="15">
        <f t="shared" si="0"/>
        <v>1.8857142857142857</v>
      </c>
    </row>
    <row r="18" spans="1:4" ht="14.25">
      <c r="A18" s="6" t="s">
        <v>66</v>
      </c>
      <c r="B18" s="6">
        <v>8000</v>
      </c>
      <c r="C18" s="6">
        <v>7770</v>
      </c>
      <c r="D18" s="15">
        <f t="shared" si="0"/>
        <v>1.0296010296010296</v>
      </c>
    </row>
    <row r="19" spans="1:4" ht="14.25">
      <c r="A19" s="6" t="s">
        <v>67</v>
      </c>
      <c r="B19" s="6">
        <v>200</v>
      </c>
      <c r="C19" s="6">
        <v>160</v>
      </c>
      <c r="D19" s="15">
        <f t="shared" si="0"/>
        <v>1.25</v>
      </c>
    </row>
    <row r="20" spans="1:4" ht="14.25">
      <c r="A20" s="6" t="s">
        <v>68</v>
      </c>
      <c r="B20" s="6"/>
      <c r="C20" s="6"/>
      <c r="D20" s="6"/>
    </row>
    <row r="21" spans="1:4" ht="14.25">
      <c r="A21" s="6" t="s">
        <v>69</v>
      </c>
      <c r="B21" s="6">
        <f>SUM(B22:B29)</f>
        <v>44800</v>
      </c>
      <c r="C21" s="6">
        <v>42300</v>
      </c>
      <c r="D21" s="15">
        <f aca="true" t="shared" si="1" ref="D21:D43">B21/C21</f>
        <v>1.0591016548463357</v>
      </c>
    </row>
    <row r="22" spans="1:4" ht="14.25">
      <c r="A22" s="6" t="s">
        <v>70</v>
      </c>
      <c r="B22" s="6">
        <v>12700</v>
      </c>
      <c r="C22" s="6">
        <v>12100</v>
      </c>
      <c r="D22" s="15">
        <f t="shared" si="1"/>
        <v>1.0495867768595042</v>
      </c>
    </row>
    <row r="23" spans="1:4" ht="14.25">
      <c r="A23" s="6" t="s">
        <v>71</v>
      </c>
      <c r="B23" s="6">
        <v>4900</v>
      </c>
      <c r="C23" s="6">
        <v>4300</v>
      </c>
      <c r="D23" s="15">
        <f t="shared" si="1"/>
        <v>1.1395348837209303</v>
      </c>
    </row>
    <row r="24" spans="1:4" ht="14.25">
      <c r="A24" s="6" t="s">
        <v>72</v>
      </c>
      <c r="B24" s="6">
        <v>2700</v>
      </c>
      <c r="C24" s="6">
        <v>2700</v>
      </c>
      <c r="D24" s="15">
        <f t="shared" si="1"/>
        <v>1</v>
      </c>
    </row>
    <row r="25" spans="1:4" ht="14.25">
      <c r="A25" s="6" t="s">
        <v>73</v>
      </c>
      <c r="B25" s="6">
        <v>2100</v>
      </c>
      <c r="C25" s="6">
        <v>2000</v>
      </c>
      <c r="D25" s="15"/>
    </row>
    <row r="26" spans="1:4" ht="14.25">
      <c r="A26" s="6" t="s">
        <v>74</v>
      </c>
      <c r="B26" s="6">
        <v>3300</v>
      </c>
      <c r="C26" s="6">
        <v>2600</v>
      </c>
      <c r="D26" s="15">
        <f t="shared" si="1"/>
        <v>1.2692307692307692</v>
      </c>
    </row>
    <row r="27" spans="1:4" ht="14.25">
      <c r="A27" s="6" t="s">
        <v>75</v>
      </c>
      <c r="B27" s="6">
        <v>1300</v>
      </c>
      <c r="C27" s="6">
        <v>1100</v>
      </c>
      <c r="D27" s="15"/>
    </row>
    <row r="28" spans="1:4" ht="14.25">
      <c r="A28" s="6" t="s">
        <v>76</v>
      </c>
      <c r="B28" s="6">
        <v>60</v>
      </c>
      <c r="C28" s="6">
        <v>60</v>
      </c>
      <c r="D28" s="15">
        <f t="shared" si="1"/>
        <v>1</v>
      </c>
    </row>
    <row r="29" spans="1:4" ht="14.25">
      <c r="A29" s="6" t="s">
        <v>77</v>
      </c>
      <c r="B29" s="6">
        <v>17740</v>
      </c>
      <c r="C29" s="7">
        <v>17440</v>
      </c>
      <c r="D29" s="15">
        <f t="shared" si="1"/>
        <v>1.0172018348623852</v>
      </c>
    </row>
    <row r="30" spans="1:4" ht="14.25">
      <c r="A30" s="6" t="s">
        <v>78</v>
      </c>
      <c r="B30" s="6">
        <f>SUM(B6,B21)</f>
        <v>146200</v>
      </c>
      <c r="C30" s="6">
        <f>SUM(C6,C21)</f>
        <v>137900</v>
      </c>
      <c r="D30" s="15">
        <f t="shared" si="1"/>
        <v>1.060188542422045</v>
      </c>
    </row>
    <row r="31" spans="1:4" ht="14.25">
      <c r="A31" s="6" t="s">
        <v>79</v>
      </c>
      <c r="B31" s="6"/>
      <c r="C31" s="6"/>
      <c r="D31" s="15"/>
    </row>
    <row r="32" spans="1:4" ht="14.25">
      <c r="A32" s="6" t="s">
        <v>80</v>
      </c>
      <c r="B32" s="6">
        <f>SUM(B33,B37:B42)</f>
        <v>279840</v>
      </c>
      <c r="C32" s="6">
        <f>SUM(C33,C37:C42)</f>
        <v>170906</v>
      </c>
      <c r="D32" s="15">
        <f t="shared" si="1"/>
        <v>1.6373913145237733</v>
      </c>
    </row>
    <row r="33" spans="1:4" ht="14.25">
      <c r="A33" s="6" t="s">
        <v>81</v>
      </c>
      <c r="B33" s="6">
        <f>SUM(B34:B36)</f>
        <v>107460</v>
      </c>
      <c r="C33" s="6">
        <f>SUM(C34:C36)</f>
        <v>107012</v>
      </c>
      <c r="D33" s="15">
        <f t="shared" si="1"/>
        <v>1.0041864463798453</v>
      </c>
    </row>
    <row r="34" spans="1:4" ht="14.25">
      <c r="A34" s="6" t="s">
        <v>82</v>
      </c>
      <c r="B34" s="6">
        <v>10690</v>
      </c>
      <c r="C34" s="6">
        <v>10690</v>
      </c>
      <c r="D34" s="15">
        <f t="shared" si="1"/>
        <v>1</v>
      </c>
    </row>
    <row r="35" spans="1:4" ht="14.25">
      <c r="A35" s="6" t="s">
        <v>83</v>
      </c>
      <c r="B35" s="6">
        <v>56630</v>
      </c>
      <c r="C35" s="6">
        <v>46107</v>
      </c>
      <c r="D35" s="15">
        <f t="shared" si="1"/>
        <v>1.2282299867699047</v>
      </c>
    </row>
    <row r="36" spans="1:4" ht="14.25">
      <c r="A36" s="6" t="s">
        <v>84</v>
      </c>
      <c r="B36" s="6">
        <v>40140</v>
      </c>
      <c r="C36" s="6">
        <v>50215</v>
      </c>
      <c r="D36" s="15">
        <f t="shared" si="1"/>
        <v>0.7993627402170667</v>
      </c>
    </row>
    <row r="37" spans="1:4" ht="14.25">
      <c r="A37" s="6" t="s">
        <v>85</v>
      </c>
      <c r="B37" s="6"/>
      <c r="C37" s="6"/>
      <c r="D37" s="15"/>
    </row>
    <row r="38" spans="1:4" ht="14.25">
      <c r="A38" s="6" t="s">
        <v>86</v>
      </c>
      <c r="B38" s="6"/>
      <c r="C38" s="6"/>
      <c r="D38" s="15"/>
    </row>
    <row r="39" spans="1:4" ht="14.25">
      <c r="A39" s="6" t="s">
        <v>87</v>
      </c>
      <c r="B39" s="6"/>
      <c r="C39" s="6">
        <v>10545</v>
      </c>
      <c r="D39" s="15"/>
    </row>
    <row r="40" spans="1:4" ht="14.25">
      <c r="A40" s="6" t="s">
        <v>88</v>
      </c>
      <c r="B40" s="6">
        <v>172380</v>
      </c>
      <c r="C40" s="6">
        <v>53349</v>
      </c>
      <c r="D40" s="15">
        <f t="shared" si="1"/>
        <v>3.231175842096384</v>
      </c>
    </row>
    <row r="41" spans="1:4" ht="14.25">
      <c r="A41" s="6" t="s">
        <v>89</v>
      </c>
      <c r="B41" s="6"/>
      <c r="C41" s="6"/>
      <c r="D41" s="15"/>
    </row>
    <row r="42" spans="1:4" ht="14.25">
      <c r="A42" s="6" t="s">
        <v>90</v>
      </c>
      <c r="B42" s="6"/>
      <c r="C42" s="6"/>
      <c r="D42" s="15"/>
    </row>
    <row r="43" spans="1:4" ht="14.25">
      <c r="A43" s="6" t="s">
        <v>91</v>
      </c>
      <c r="B43" s="6">
        <f>SUM(B30:B32)</f>
        <v>426040</v>
      </c>
      <c r="C43" s="6">
        <f>SUM(C30:C32)</f>
        <v>308806</v>
      </c>
      <c r="D43" s="15">
        <f t="shared" si="1"/>
        <v>1.3796364060283803</v>
      </c>
    </row>
    <row r="44" spans="1:4" ht="32.25" customHeight="1">
      <c r="A44" s="43" t="s">
        <v>92</v>
      </c>
      <c r="B44" s="44"/>
      <c r="C44" s="44"/>
      <c r="D44" s="44"/>
    </row>
  </sheetData>
  <sheetProtection/>
  <mergeCells count="2">
    <mergeCell ref="A3:D3"/>
    <mergeCell ref="A44:D44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2" sqref="D22"/>
    </sheetView>
  </sheetViews>
  <sheetFormatPr defaultColWidth="9.00390625" defaultRowHeight="14.25"/>
  <cols>
    <col min="1" max="1" width="37.875" style="0" customWidth="1"/>
    <col min="2" max="2" width="12.875" style="0" customWidth="1"/>
    <col min="3" max="3" width="14.625" style="0" customWidth="1"/>
    <col min="4" max="4" width="28.625" style="0" customWidth="1"/>
  </cols>
  <sheetData>
    <row r="1" ht="14.25">
      <c r="A1" t="s">
        <v>1251</v>
      </c>
    </row>
    <row r="2" spans="1:4" ht="14.25">
      <c r="A2" s="2" t="s">
        <v>1252</v>
      </c>
      <c r="B2" s="2"/>
      <c r="C2" s="2"/>
      <c r="D2" s="2"/>
    </row>
    <row r="3" ht="14.25">
      <c r="D3" t="s">
        <v>1025</v>
      </c>
    </row>
    <row r="4" spans="1:4" ht="14.25">
      <c r="A4" s="9" t="s">
        <v>1026</v>
      </c>
      <c r="B4" s="9" t="s">
        <v>51</v>
      </c>
      <c r="C4" s="9" t="s">
        <v>1253</v>
      </c>
      <c r="D4" s="9" t="s">
        <v>1119</v>
      </c>
    </row>
    <row r="5" spans="1:4" ht="14.25">
      <c r="A5" s="6" t="s">
        <v>1254</v>
      </c>
      <c r="B5" s="6"/>
      <c r="C5" s="6"/>
      <c r="D5" s="6"/>
    </row>
    <row r="6" spans="1:4" ht="14.25">
      <c r="A6" s="6" t="s">
        <v>1255</v>
      </c>
      <c r="B6" s="6">
        <v>27269</v>
      </c>
      <c r="C6" s="6">
        <v>24969</v>
      </c>
      <c r="D6" s="15">
        <f>B6/C6</f>
        <v>1.0921142216348272</v>
      </c>
    </row>
    <row r="7" spans="1:4" ht="14.25">
      <c r="A7" s="6" t="s">
        <v>1256</v>
      </c>
      <c r="B7" s="6">
        <v>35448</v>
      </c>
      <c r="C7" s="6">
        <v>35462</v>
      </c>
      <c r="D7" s="15">
        <f>B7/C7</f>
        <v>0.9996052112120016</v>
      </c>
    </row>
    <row r="8" spans="1:4" ht="14.25">
      <c r="A8" s="6" t="s">
        <v>1257</v>
      </c>
      <c r="B8" s="6"/>
      <c r="C8" s="6"/>
      <c r="D8" s="6"/>
    </row>
    <row r="9" spans="1:4" ht="14.25">
      <c r="A9" s="6" t="s">
        <v>1258</v>
      </c>
      <c r="B9" s="6"/>
      <c r="C9" s="6"/>
      <c r="D9" s="6"/>
    </row>
    <row r="10" spans="1:4" ht="14.25">
      <c r="A10" s="6" t="s">
        <v>1259</v>
      </c>
      <c r="B10" s="6"/>
      <c r="C10" s="6"/>
      <c r="D10" s="6"/>
    </row>
    <row r="11" spans="1:4" ht="14.25">
      <c r="A11" s="6" t="s">
        <v>1260</v>
      </c>
      <c r="B11" s="6"/>
      <c r="C11" s="6"/>
      <c r="D11" s="6"/>
    </row>
    <row r="12" spans="1:4" ht="14.25">
      <c r="A12" s="6" t="s">
        <v>1261</v>
      </c>
      <c r="B12" s="6"/>
      <c r="C12" s="6"/>
      <c r="D12" s="6"/>
    </row>
    <row r="13" spans="1:4" ht="14.25">
      <c r="A13" s="6" t="s">
        <v>1262</v>
      </c>
      <c r="B13" s="6"/>
      <c r="C13" s="6"/>
      <c r="D13" s="6"/>
    </row>
    <row r="14" spans="1:4" ht="14.25">
      <c r="A14" s="6" t="s">
        <v>1263</v>
      </c>
      <c r="B14" s="6"/>
      <c r="C14" s="6"/>
      <c r="D14" s="6"/>
    </row>
    <row r="15" spans="1:4" ht="14.25">
      <c r="A15" s="6" t="s">
        <v>1264</v>
      </c>
      <c r="B15" s="6"/>
      <c r="C15" s="6"/>
      <c r="D15" s="6"/>
    </row>
    <row r="16" spans="1:4" ht="14.25">
      <c r="A16" s="6" t="s">
        <v>1265</v>
      </c>
      <c r="B16" s="6">
        <f>SUM(B5:B9,B13:B15)</f>
        <v>62717</v>
      </c>
      <c r="C16" s="6">
        <v>60431</v>
      </c>
      <c r="D16" s="15">
        <f>B16/C16</f>
        <v>1.0378282669490824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33" sqref="D33"/>
    </sheetView>
  </sheetViews>
  <sheetFormatPr defaultColWidth="9.00390625" defaultRowHeight="14.25"/>
  <cols>
    <col min="1" max="1" width="40.625" style="0" customWidth="1"/>
    <col min="2" max="2" width="12.125" style="0" customWidth="1"/>
    <col min="3" max="3" width="16.50390625" style="0" customWidth="1"/>
    <col min="4" max="4" width="27.875" style="0" customWidth="1"/>
  </cols>
  <sheetData>
    <row r="1" ht="14.25">
      <c r="A1" t="s">
        <v>1266</v>
      </c>
    </row>
    <row r="2" spans="1:4" ht="14.25">
      <c r="A2" s="2" t="s">
        <v>1267</v>
      </c>
      <c r="B2" s="2"/>
      <c r="C2" s="2"/>
      <c r="D2" s="2"/>
    </row>
    <row r="3" ht="14.25">
      <c r="D3" t="s">
        <v>1025</v>
      </c>
    </row>
    <row r="4" spans="1:4" ht="14.25">
      <c r="A4" s="9" t="s">
        <v>1026</v>
      </c>
      <c r="B4" s="9" t="s">
        <v>51</v>
      </c>
      <c r="C4" s="9" t="s">
        <v>52</v>
      </c>
      <c r="D4" s="9" t="s">
        <v>1119</v>
      </c>
    </row>
    <row r="5" spans="1:4" ht="14.25">
      <c r="A5" s="17" t="s">
        <v>1268</v>
      </c>
      <c r="B5" s="18"/>
      <c r="C5" s="18"/>
      <c r="D5" s="18"/>
    </row>
    <row r="6" spans="1:4" ht="14.25">
      <c r="A6" s="17" t="s">
        <v>1269</v>
      </c>
      <c r="B6" s="6">
        <v>18659</v>
      </c>
      <c r="C6" s="6">
        <v>16310</v>
      </c>
      <c r="D6" s="13">
        <f>B6/C6</f>
        <v>1.1440220723482526</v>
      </c>
    </row>
    <row r="7" spans="1:4" ht="14.25">
      <c r="A7" s="17" t="s">
        <v>1270</v>
      </c>
      <c r="B7" s="6">
        <v>34501</v>
      </c>
      <c r="C7" s="6">
        <v>34666</v>
      </c>
      <c r="D7" s="13">
        <f>B7/C7</f>
        <v>0.9952402930825592</v>
      </c>
    </row>
    <row r="8" spans="1:4" ht="14.25">
      <c r="A8" s="17" t="s">
        <v>1271</v>
      </c>
      <c r="B8" s="18"/>
      <c r="C8" s="18"/>
      <c r="D8" s="18"/>
    </row>
    <row r="9" spans="1:4" ht="14.25">
      <c r="A9" s="17" t="s">
        <v>1272</v>
      </c>
      <c r="B9" s="18"/>
      <c r="C9" s="18"/>
      <c r="D9" s="18"/>
    </row>
    <row r="10" spans="1:4" ht="14.25">
      <c r="A10" s="17" t="s">
        <v>1273</v>
      </c>
      <c r="B10" s="18"/>
      <c r="C10" s="18"/>
      <c r="D10" s="18"/>
    </row>
    <row r="11" spans="1:4" ht="14.25">
      <c r="A11" s="17" t="s">
        <v>1274</v>
      </c>
      <c r="B11" s="18"/>
      <c r="C11" s="18"/>
      <c r="D11" s="18"/>
    </row>
    <row r="12" spans="1:4" ht="14.25">
      <c r="A12" s="17" t="s">
        <v>1275</v>
      </c>
      <c r="B12" s="18"/>
      <c r="C12" s="18"/>
      <c r="D12" s="18"/>
    </row>
    <row r="13" spans="1:4" ht="14.25">
      <c r="A13" s="17" t="s">
        <v>1276</v>
      </c>
      <c r="B13" s="18"/>
      <c r="C13" s="18"/>
      <c r="D13" s="18"/>
    </row>
    <row r="14" spans="1:4" ht="14.25">
      <c r="A14" s="17" t="s">
        <v>1277</v>
      </c>
      <c r="B14" s="18"/>
      <c r="C14" s="18"/>
      <c r="D14" s="18"/>
    </row>
    <row r="15" spans="1:4" ht="14.25">
      <c r="A15" s="17" t="s">
        <v>1278</v>
      </c>
      <c r="B15" s="18"/>
      <c r="C15" s="18"/>
      <c r="D15" s="18"/>
    </row>
    <row r="16" spans="1:4" ht="14.25">
      <c r="A16" s="18" t="s">
        <v>940</v>
      </c>
      <c r="B16" s="18">
        <f>SUM(B5:B9,B13:B15)</f>
        <v>53160</v>
      </c>
      <c r="C16" s="18">
        <v>50976</v>
      </c>
      <c r="D16" s="13">
        <f>B16/C16</f>
        <v>1.042843691148776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27" sqref="C27"/>
    </sheetView>
  </sheetViews>
  <sheetFormatPr defaultColWidth="9.00390625" defaultRowHeight="14.25"/>
  <cols>
    <col min="1" max="1" width="39.375" style="0" customWidth="1"/>
    <col min="2" max="2" width="12.375" style="0" customWidth="1"/>
    <col min="3" max="3" width="12.25390625" style="0" customWidth="1"/>
    <col min="4" max="4" width="14.375" style="0" customWidth="1"/>
  </cols>
  <sheetData>
    <row r="1" ht="14.25">
      <c r="A1" t="s">
        <v>1279</v>
      </c>
    </row>
    <row r="2" spans="1:4" ht="20.25">
      <c r="A2" s="8" t="s">
        <v>1280</v>
      </c>
      <c r="B2" s="8"/>
      <c r="C2" s="8"/>
      <c r="D2" s="8"/>
    </row>
    <row r="3" ht="14.25">
      <c r="D3" t="s">
        <v>1025</v>
      </c>
    </row>
    <row r="4" spans="1:4" ht="33" customHeight="1">
      <c r="A4" s="9" t="s">
        <v>1281</v>
      </c>
      <c r="B4" s="11" t="s">
        <v>51</v>
      </c>
      <c r="C4" s="11" t="s">
        <v>52</v>
      </c>
      <c r="D4" s="10" t="s">
        <v>53</v>
      </c>
    </row>
    <row r="5" spans="1:4" ht="22.5" customHeight="1">
      <c r="A5" s="9" t="s">
        <v>1265</v>
      </c>
      <c r="B5" s="10">
        <f>SUM(B6,B12)</f>
        <v>62717</v>
      </c>
      <c r="C5" s="10">
        <f>SUM(C6,C12)</f>
        <v>60431</v>
      </c>
      <c r="D5" s="12">
        <f>B5/C5</f>
        <v>1.0378282669490824</v>
      </c>
    </row>
    <row r="6" spans="1:4" ht="14.25">
      <c r="A6" s="6" t="s">
        <v>1282</v>
      </c>
      <c r="B6" s="6">
        <f>SUM(B7:B11)</f>
        <v>27269</v>
      </c>
      <c r="C6" s="6">
        <v>24969</v>
      </c>
      <c r="D6" s="15">
        <f aca="true" t="shared" si="0" ref="D6:D16">B6/C6</f>
        <v>1.0921142216348272</v>
      </c>
    </row>
    <row r="7" spans="1:4" ht="14.25">
      <c r="A7" s="6" t="s">
        <v>1283</v>
      </c>
      <c r="B7" s="6">
        <v>5975</v>
      </c>
      <c r="C7" s="6">
        <v>5754</v>
      </c>
      <c r="D7" s="15">
        <f t="shared" si="0"/>
        <v>1.038408063955509</v>
      </c>
    </row>
    <row r="8" spans="1:4" ht="14.25">
      <c r="A8" s="6" t="s">
        <v>1284</v>
      </c>
      <c r="B8" s="6">
        <v>18652</v>
      </c>
      <c r="C8" s="6">
        <v>16552</v>
      </c>
      <c r="D8" s="15">
        <f t="shared" si="0"/>
        <v>1.1268728854519092</v>
      </c>
    </row>
    <row r="9" spans="1:4" ht="14.25">
      <c r="A9" s="6" t="s">
        <v>1285</v>
      </c>
      <c r="B9" s="6">
        <v>1792</v>
      </c>
      <c r="C9" s="6">
        <v>1035</v>
      </c>
      <c r="D9" s="15">
        <f t="shared" si="0"/>
        <v>1.731400966183575</v>
      </c>
    </row>
    <row r="10" spans="1:4" ht="14.25">
      <c r="A10" s="6" t="s">
        <v>1286</v>
      </c>
      <c r="B10" s="6">
        <v>828</v>
      </c>
      <c r="C10" s="6">
        <v>1598</v>
      </c>
      <c r="D10" s="15">
        <f t="shared" si="0"/>
        <v>0.5181476846057572</v>
      </c>
    </row>
    <row r="11" spans="1:4" ht="14.25">
      <c r="A11" s="6" t="s">
        <v>1287</v>
      </c>
      <c r="B11" s="6">
        <v>22</v>
      </c>
      <c r="C11" s="6">
        <v>30</v>
      </c>
      <c r="D11" s="15">
        <f t="shared" si="0"/>
        <v>0.7333333333333333</v>
      </c>
    </row>
    <row r="12" spans="1:4" ht="14.25">
      <c r="A12" s="6" t="s">
        <v>1288</v>
      </c>
      <c r="B12" s="6">
        <f>SUM(B13:B16)</f>
        <v>35448</v>
      </c>
      <c r="C12" s="6">
        <v>35462</v>
      </c>
      <c r="D12" s="15">
        <f t="shared" si="0"/>
        <v>0.9996052112120016</v>
      </c>
    </row>
    <row r="13" spans="1:4" ht="14.25">
      <c r="A13" s="6" t="s">
        <v>1283</v>
      </c>
      <c r="B13" s="6">
        <v>25152</v>
      </c>
      <c r="C13" s="6">
        <v>16525</v>
      </c>
      <c r="D13" s="15">
        <f t="shared" si="0"/>
        <v>1.5220574886535552</v>
      </c>
    </row>
    <row r="14" spans="1:4" ht="14.25">
      <c r="A14" s="6" t="s">
        <v>1284</v>
      </c>
      <c r="B14" s="6">
        <v>10000</v>
      </c>
      <c r="C14" s="6">
        <v>18000</v>
      </c>
      <c r="D14" s="15">
        <f t="shared" si="0"/>
        <v>0.5555555555555556</v>
      </c>
    </row>
    <row r="15" spans="1:4" ht="14.25">
      <c r="A15" s="6" t="s">
        <v>1285</v>
      </c>
      <c r="B15" s="6">
        <v>46</v>
      </c>
      <c r="C15" s="6">
        <v>37</v>
      </c>
      <c r="D15" s="15">
        <f t="shared" si="0"/>
        <v>1.2432432432432432</v>
      </c>
    </row>
    <row r="16" spans="1:4" ht="14.25">
      <c r="A16" s="6" t="s">
        <v>1287</v>
      </c>
      <c r="B16" s="6">
        <v>250</v>
      </c>
      <c r="C16" s="6">
        <v>900</v>
      </c>
      <c r="D16" s="15">
        <f t="shared" si="0"/>
        <v>0.2777777777777778</v>
      </c>
    </row>
    <row r="17" ht="14.25">
      <c r="A17" s="1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29" sqref="D29"/>
    </sheetView>
  </sheetViews>
  <sheetFormatPr defaultColWidth="9.00390625" defaultRowHeight="14.25"/>
  <cols>
    <col min="1" max="1" width="51.125" style="0" customWidth="1"/>
    <col min="2" max="2" width="11.375" style="0" customWidth="1"/>
    <col min="3" max="3" width="11.625" style="0" customWidth="1"/>
    <col min="4" max="4" width="14.125" style="0" customWidth="1"/>
  </cols>
  <sheetData>
    <row r="1" ht="14.25">
      <c r="A1" t="s">
        <v>1289</v>
      </c>
    </row>
    <row r="2" spans="1:4" ht="20.25">
      <c r="A2" s="8" t="s">
        <v>1290</v>
      </c>
      <c r="B2" s="8"/>
      <c r="C2" s="8"/>
      <c r="D2" s="8"/>
    </row>
    <row r="3" ht="14.25">
      <c r="D3" t="s">
        <v>1025</v>
      </c>
    </row>
    <row r="4" spans="1:4" ht="35.25" customHeight="1">
      <c r="A4" s="9" t="s">
        <v>1281</v>
      </c>
      <c r="B4" s="10" t="s">
        <v>51</v>
      </c>
      <c r="C4" s="11" t="s">
        <v>52</v>
      </c>
      <c r="D4" s="10" t="s">
        <v>53</v>
      </c>
    </row>
    <row r="5" spans="1:4" ht="21.75" customHeight="1">
      <c r="A5" s="9" t="s">
        <v>1291</v>
      </c>
      <c r="B5" s="10">
        <f>SUM(B6,B11)</f>
        <v>53160</v>
      </c>
      <c r="C5" s="10">
        <f>SUM(C6,C11)</f>
        <v>50976</v>
      </c>
      <c r="D5" s="12">
        <f>B5/C5</f>
        <v>1.042843691148776</v>
      </c>
    </row>
    <row r="6" spans="1:4" ht="14.25">
      <c r="A6" s="6" t="s">
        <v>1292</v>
      </c>
      <c r="B6" s="6">
        <f>SUM(B7:B10)</f>
        <v>18659</v>
      </c>
      <c r="C6" s="6">
        <v>16310</v>
      </c>
      <c r="D6" s="13">
        <f aca="true" t="shared" si="0" ref="D6:D13">B6/C6</f>
        <v>1.1440220723482526</v>
      </c>
    </row>
    <row r="7" spans="1:4" ht="14.25">
      <c r="A7" s="6" t="s">
        <v>1293</v>
      </c>
      <c r="B7" s="6">
        <v>16054</v>
      </c>
      <c r="C7" s="6">
        <v>14084</v>
      </c>
      <c r="D7" s="13">
        <f t="shared" si="0"/>
        <v>1.1398750355012781</v>
      </c>
    </row>
    <row r="8" spans="1:4" ht="14.25">
      <c r="A8" s="6" t="s">
        <v>1294</v>
      </c>
      <c r="B8" s="6">
        <v>1766</v>
      </c>
      <c r="C8" s="6">
        <v>1485</v>
      </c>
      <c r="D8" s="13">
        <f t="shared" si="0"/>
        <v>1.1892255892255892</v>
      </c>
    </row>
    <row r="9" spans="1:4" ht="14.25">
      <c r="A9" s="6" t="s">
        <v>1295</v>
      </c>
      <c r="B9" s="6">
        <v>810</v>
      </c>
      <c r="C9" s="6">
        <v>717</v>
      </c>
      <c r="D9" s="13">
        <f t="shared" si="0"/>
        <v>1.1297071129707112</v>
      </c>
    </row>
    <row r="10" spans="1:4" ht="14.25">
      <c r="A10" s="6" t="s">
        <v>1296</v>
      </c>
      <c r="B10" s="6">
        <v>29</v>
      </c>
      <c r="C10" s="6">
        <v>24</v>
      </c>
      <c r="D10" s="13">
        <f t="shared" si="0"/>
        <v>1.2083333333333333</v>
      </c>
    </row>
    <row r="11" spans="1:4" ht="14.25">
      <c r="A11" s="6" t="s">
        <v>1297</v>
      </c>
      <c r="B11" s="6">
        <f>SUM(B12:B13)</f>
        <v>34501</v>
      </c>
      <c r="C11" s="6">
        <v>34666</v>
      </c>
      <c r="D11" s="13">
        <f t="shared" si="0"/>
        <v>0.9952402930825592</v>
      </c>
    </row>
    <row r="12" spans="1:4" ht="14.25">
      <c r="A12" s="6" t="s">
        <v>1298</v>
      </c>
      <c r="B12" s="6">
        <v>34001</v>
      </c>
      <c r="C12" s="6">
        <v>32266</v>
      </c>
      <c r="D12" s="13">
        <f t="shared" si="0"/>
        <v>1.0537717721440525</v>
      </c>
    </row>
    <row r="13" spans="1:4" ht="14.25">
      <c r="A13" s="6" t="s">
        <v>1299</v>
      </c>
      <c r="B13" s="6">
        <v>500</v>
      </c>
      <c r="C13" s="6">
        <v>2400</v>
      </c>
      <c r="D13" s="13">
        <f t="shared" si="0"/>
        <v>0.20833333333333334</v>
      </c>
    </row>
    <row r="14" ht="14.25">
      <c r="A14" s="14"/>
    </row>
    <row r="18" ht="14.25">
      <c r="J18" t="s">
        <v>1300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scale="9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I38" sqref="I38"/>
    </sheetView>
  </sheetViews>
  <sheetFormatPr defaultColWidth="9.00390625" defaultRowHeight="14.25"/>
  <cols>
    <col min="1" max="1" width="40.25390625" style="0" customWidth="1"/>
    <col min="2" max="2" width="12.875" style="0" customWidth="1"/>
    <col min="3" max="3" width="17.875" style="0" customWidth="1"/>
    <col min="4" max="4" width="15.375" style="0" customWidth="1"/>
  </cols>
  <sheetData>
    <row r="1" ht="24" customHeight="1">
      <c r="A1" s="1" t="s">
        <v>1301</v>
      </c>
    </row>
    <row r="2" ht="14.25">
      <c r="A2" t="s">
        <v>1302</v>
      </c>
    </row>
    <row r="3" spans="1:5" ht="14.25">
      <c r="A3" s="2" t="s">
        <v>1303</v>
      </c>
      <c r="B3" s="2"/>
      <c r="C3" s="2"/>
      <c r="D3" s="2"/>
      <c r="E3" s="2"/>
    </row>
    <row r="4" ht="14.25">
      <c r="E4" t="s">
        <v>49</v>
      </c>
    </row>
    <row r="5" spans="1:5" ht="14.25">
      <c r="A5" s="3" t="s">
        <v>1304</v>
      </c>
      <c r="B5" s="3" t="s">
        <v>1305</v>
      </c>
      <c r="C5" s="4" t="s">
        <v>1306</v>
      </c>
      <c r="D5" s="5" t="s">
        <v>1307</v>
      </c>
      <c r="E5" s="5"/>
    </row>
    <row r="6" spans="1:5" ht="27">
      <c r="A6" s="3"/>
      <c r="B6" s="3"/>
      <c r="C6" s="4"/>
      <c r="D6" s="5" t="s">
        <v>1308</v>
      </c>
      <c r="E6" s="5" t="s">
        <v>1309</v>
      </c>
    </row>
    <row r="7" spans="1:5" ht="14.25">
      <c r="A7" s="6" t="s">
        <v>98</v>
      </c>
      <c r="B7" s="6"/>
      <c r="C7" s="6"/>
      <c r="D7" s="6"/>
      <c r="E7" s="6"/>
    </row>
    <row r="8" spans="1:5" ht="14.25">
      <c r="A8" s="6" t="s">
        <v>1310</v>
      </c>
      <c r="B8" s="6"/>
      <c r="C8" s="6"/>
      <c r="D8" s="6"/>
      <c r="E8" s="6"/>
    </row>
    <row r="9" spans="1:5" ht="14.25">
      <c r="A9" s="6" t="s">
        <v>1311</v>
      </c>
      <c r="B9" s="6"/>
      <c r="C9" s="6"/>
      <c r="D9" s="6"/>
      <c r="E9" s="6"/>
    </row>
    <row r="10" spans="1:5" ht="14.25">
      <c r="A10" s="6" t="s">
        <v>1310</v>
      </c>
      <c r="B10" s="6"/>
      <c r="C10" s="6"/>
      <c r="D10" s="6"/>
      <c r="E10" s="6"/>
    </row>
    <row r="11" spans="1:5" ht="14.25">
      <c r="A11" s="6" t="s">
        <v>1312</v>
      </c>
      <c r="B11" s="6"/>
      <c r="C11" s="6"/>
      <c r="D11" s="6"/>
      <c r="E11" s="6"/>
    </row>
    <row r="12" spans="1:5" ht="14.25">
      <c r="A12" s="6" t="s">
        <v>1310</v>
      </c>
      <c r="B12" s="6"/>
      <c r="C12" s="6"/>
      <c r="D12" s="6"/>
      <c r="E12" s="6"/>
    </row>
    <row r="13" spans="1:5" ht="14.25">
      <c r="A13" s="6" t="s">
        <v>1313</v>
      </c>
      <c r="B13" s="6"/>
      <c r="C13" s="6"/>
      <c r="D13" s="6"/>
      <c r="E13" s="6"/>
    </row>
    <row r="14" spans="1:5" ht="14.25">
      <c r="A14" s="6" t="s">
        <v>1310</v>
      </c>
      <c r="B14" s="6"/>
      <c r="C14" s="6"/>
      <c r="D14" s="6"/>
      <c r="E14" s="6"/>
    </row>
    <row r="15" spans="1:5" ht="14.25">
      <c r="A15" s="7" t="s">
        <v>1314</v>
      </c>
      <c r="B15" s="6"/>
      <c r="C15" s="6"/>
      <c r="D15" s="6"/>
      <c r="E15" s="6"/>
    </row>
    <row r="16" spans="1:5" ht="14.25">
      <c r="A16" s="6" t="s">
        <v>1310</v>
      </c>
      <c r="B16" s="6"/>
      <c r="C16" s="6"/>
      <c r="D16" s="6"/>
      <c r="E16" s="6"/>
    </row>
    <row r="17" spans="1:5" ht="14.25">
      <c r="A17" s="6" t="s">
        <v>1315</v>
      </c>
      <c r="B17" s="6"/>
      <c r="C17" s="6"/>
      <c r="D17" s="6"/>
      <c r="E17" s="6"/>
    </row>
    <row r="18" spans="1:5" ht="14.25">
      <c r="A18" s="6" t="s">
        <v>1310</v>
      </c>
      <c r="B18" s="6"/>
      <c r="C18" s="6"/>
      <c r="D18" s="6"/>
      <c r="E18" s="6"/>
    </row>
    <row r="19" spans="1:5" ht="14.25">
      <c r="A19" s="7" t="s">
        <v>1316</v>
      </c>
      <c r="B19" s="6"/>
      <c r="C19" s="6"/>
      <c r="D19" s="6"/>
      <c r="E19" s="6"/>
    </row>
    <row r="20" spans="1:5" ht="14.25">
      <c r="A20" s="6" t="s">
        <v>1310</v>
      </c>
      <c r="B20" s="6"/>
      <c r="C20" s="6"/>
      <c r="D20" s="6"/>
      <c r="E20" s="6"/>
    </row>
    <row r="21" spans="1:5" ht="14.25">
      <c r="A21" s="6" t="s">
        <v>1317</v>
      </c>
      <c r="B21" s="6"/>
      <c r="C21" s="6"/>
      <c r="D21" s="6"/>
      <c r="E21" s="6"/>
    </row>
    <row r="22" spans="1:5" ht="14.25">
      <c r="A22" s="6" t="s">
        <v>1310</v>
      </c>
      <c r="B22" s="6"/>
      <c r="C22" s="6"/>
      <c r="D22" s="6"/>
      <c r="E22" s="6"/>
    </row>
    <row r="23" spans="1:5" ht="14.25">
      <c r="A23" s="6" t="s">
        <v>1318</v>
      </c>
      <c r="B23" s="6"/>
      <c r="C23" s="6"/>
      <c r="D23" s="6"/>
      <c r="E23" s="6"/>
    </row>
    <row r="24" spans="1:5" ht="14.25">
      <c r="A24" s="6" t="s">
        <v>1310</v>
      </c>
      <c r="B24" s="6"/>
      <c r="C24" s="6"/>
      <c r="D24" s="6"/>
      <c r="E24" s="6"/>
    </row>
    <row r="25" spans="1:5" ht="14.25">
      <c r="A25" s="6" t="s">
        <v>1319</v>
      </c>
      <c r="B25" s="6"/>
      <c r="C25" s="6"/>
      <c r="D25" s="6"/>
      <c r="E25" s="6"/>
    </row>
    <row r="26" spans="1:5" ht="14.25">
      <c r="A26" s="6" t="s">
        <v>1310</v>
      </c>
      <c r="B26" s="6"/>
      <c r="C26" s="6"/>
      <c r="D26" s="6"/>
      <c r="E26" s="6"/>
    </row>
    <row r="27" spans="1:5" ht="14.25">
      <c r="A27" s="6" t="s">
        <v>1320</v>
      </c>
      <c r="B27" s="6"/>
      <c r="C27" s="6"/>
      <c r="D27" s="6"/>
      <c r="E27" s="6"/>
    </row>
    <row r="28" spans="1:5" ht="14.25">
      <c r="A28" s="6" t="s">
        <v>1310</v>
      </c>
      <c r="B28" s="6"/>
      <c r="C28" s="6"/>
      <c r="D28" s="6"/>
      <c r="E28" s="6"/>
    </row>
    <row r="29" spans="1:5" ht="14.25">
      <c r="A29" s="7" t="s">
        <v>1321</v>
      </c>
      <c r="B29" s="6"/>
      <c r="C29" s="6"/>
      <c r="D29" s="6"/>
      <c r="E29" s="6"/>
    </row>
    <row r="30" spans="1:5" ht="14.25">
      <c r="A30" s="6" t="s">
        <v>1310</v>
      </c>
      <c r="B30" s="6"/>
      <c r="C30" s="6"/>
      <c r="D30" s="6"/>
      <c r="E30" s="6"/>
    </row>
    <row r="31" spans="1:5" ht="14.25">
      <c r="A31" s="6" t="s">
        <v>1322</v>
      </c>
      <c r="B31" s="6"/>
      <c r="C31" s="6"/>
      <c r="D31" s="6"/>
      <c r="E31" s="6"/>
    </row>
    <row r="32" spans="1:5" ht="14.25">
      <c r="A32" s="6" t="s">
        <v>1310</v>
      </c>
      <c r="B32" s="6"/>
      <c r="C32" s="6"/>
      <c r="D32" s="6"/>
      <c r="E32" s="6"/>
    </row>
    <row r="33" spans="1:5" ht="14.25">
      <c r="A33" s="6" t="s">
        <v>1323</v>
      </c>
      <c r="B33" s="6"/>
      <c r="C33" s="6"/>
      <c r="D33" s="6"/>
      <c r="E33" s="6"/>
    </row>
    <row r="34" spans="1:5" ht="14.25">
      <c r="A34" s="6" t="s">
        <v>1310</v>
      </c>
      <c r="B34" s="6"/>
      <c r="C34" s="6"/>
      <c r="D34" s="6"/>
      <c r="E34" s="6"/>
    </row>
    <row r="35" spans="1:5" ht="14.25">
      <c r="A35" s="6" t="s">
        <v>1324</v>
      </c>
      <c r="B35" s="6"/>
      <c r="C35" s="6"/>
      <c r="D35" s="6"/>
      <c r="E35" s="6"/>
    </row>
    <row r="36" spans="1:5" ht="14.25">
      <c r="A36" s="6" t="s">
        <v>1310</v>
      </c>
      <c r="B36" s="6"/>
      <c r="C36" s="6"/>
      <c r="D36" s="6"/>
      <c r="E36" s="6"/>
    </row>
    <row r="37" spans="1:5" ht="14.25">
      <c r="A37" s="7" t="s">
        <v>1325</v>
      </c>
      <c r="B37" s="6"/>
      <c r="C37" s="6"/>
      <c r="D37" s="6"/>
      <c r="E37" s="6"/>
    </row>
    <row r="38" spans="1:5" ht="14.25">
      <c r="A38" s="6" t="s">
        <v>1310</v>
      </c>
      <c r="B38" s="6"/>
      <c r="C38" s="6"/>
      <c r="D38" s="6"/>
      <c r="E38" s="6"/>
    </row>
    <row r="39" spans="1:5" ht="14.25">
      <c r="A39" s="6" t="s">
        <v>1326</v>
      </c>
      <c r="B39" s="6"/>
      <c r="C39" s="6"/>
      <c r="D39" s="6"/>
      <c r="E39" s="6"/>
    </row>
    <row r="40" spans="1:5" ht="14.25">
      <c r="A40" s="6" t="s">
        <v>1310</v>
      </c>
      <c r="B40" s="6"/>
      <c r="C40" s="6"/>
      <c r="D40" s="6"/>
      <c r="E40" s="6"/>
    </row>
    <row r="41" spans="1:5" ht="14.25">
      <c r="A41" s="6" t="s">
        <v>1327</v>
      </c>
      <c r="B41" s="6"/>
      <c r="C41" s="6"/>
      <c r="D41" s="6"/>
      <c r="E41" s="6"/>
    </row>
    <row r="42" spans="1:5" ht="14.25">
      <c r="A42" s="6" t="s">
        <v>1310</v>
      </c>
      <c r="B42" s="6"/>
      <c r="C42" s="6"/>
      <c r="D42" s="6"/>
      <c r="E42" s="6"/>
    </row>
    <row r="43" spans="1:5" ht="14.25">
      <c r="A43" s="7" t="s">
        <v>1328</v>
      </c>
      <c r="B43" s="6"/>
      <c r="C43" s="6"/>
      <c r="D43" s="6"/>
      <c r="E43" s="6"/>
    </row>
    <row r="44" spans="1:5" ht="14.25">
      <c r="A44" s="6" t="s">
        <v>1310</v>
      </c>
      <c r="B44" s="6"/>
      <c r="C44" s="6"/>
      <c r="D44" s="6"/>
      <c r="E44" s="6"/>
    </row>
  </sheetData>
  <sheetProtection/>
  <mergeCells count="5">
    <mergeCell ref="A3:E3"/>
    <mergeCell ref="D5:E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4">
      <selection activeCell="B35" sqref="B35"/>
    </sheetView>
  </sheetViews>
  <sheetFormatPr defaultColWidth="9.00390625" defaultRowHeight="14.25"/>
  <cols>
    <col min="1" max="1" width="32.625" style="0" customWidth="1"/>
    <col min="2" max="2" width="12.375" style="0" customWidth="1"/>
    <col min="3" max="3" width="15.00390625" style="0" customWidth="1"/>
    <col min="4" max="4" width="19.75390625" style="0" customWidth="1"/>
  </cols>
  <sheetData>
    <row r="1" ht="14.25">
      <c r="A1" t="s">
        <v>93</v>
      </c>
    </row>
    <row r="2" spans="1:4" ht="20.25">
      <c r="A2" s="8" t="s">
        <v>94</v>
      </c>
      <c r="B2" s="8"/>
      <c r="C2" s="8"/>
      <c r="D2" s="8"/>
    </row>
    <row r="3" ht="14.25">
      <c r="D3" t="s">
        <v>49</v>
      </c>
    </row>
    <row r="4" spans="1:4" ht="40.5" customHeight="1">
      <c r="A4" s="9" t="s">
        <v>95</v>
      </c>
      <c r="B4" s="9" t="s">
        <v>51</v>
      </c>
      <c r="C4" s="11" t="s">
        <v>96</v>
      </c>
      <c r="D4" s="10" t="s">
        <v>97</v>
      </c>
    </row>
    <row r="5" spans="1:4" ht="14.25">
      <c r="A5" s="6" t="s">
        <v>98</v>
      </c>
      <c r="B5" s="6">
        <v>41975</v>
      </c>
      <c r="C5" s="6">
        <v>36276</v>
      </c>
      <c r="D5" s="15">
        <f>B5/C5</f>
        <v>1.1571011136839784</v>
      </c>
    </row>
    <row r="6" spans="1:4" ht="14.25">
      <c r="A6" s="6" t="s">
        <v>99</v>
      </c>
      <c r="B6" s="6"/>
      <c r="C6" s="6"/>
      <c r="D6" s="15"/>
    </row>
    <row r="7" spans="1:4" ht="14.25">
      <c r="A7" s="6" t="s">
        <v>100</v>
      </c>
      <c r="B7" s="6">
        <v>461</v>
      </c>
      <c r="C7" s="6">
        <v>418</v>
      </c>
      <c r="D7" s="15">
        <f aca="true" t="shared" si="0" ref="D7:D35">B7/C7</f>
        <v>1.1028708133971292</v>
      </c>
    </row>
    <row r="8" spans="1:4" ht="14.25">
      <c r="A8" s="6" t="s">
        <v>101</v>
      </c>
      <c r="B8" s="6">
        <v>17511</v>
      </c>
      <c r="C8" s="6">
        <v>14581</v>
      </c>
      <c r="D8" s="15">
        <f t="shared" si="0"/>
        <v>1.2009464371442289</v>
      </c>
    </row>
    <row r="9" spans="1:4" ht="14.25">
      <c r="A9" s="6" t="s">
        <v>102</v>
      </c>
      <c r="B9" s="6">
        <v>115235</v>
      </c>
      <c r="C9" s="6">
        <v>110362</v>
      </c>
      <c r="D9" s="15">
        <f t="shared" si="0"/>
        <v>1.0441546909262247</v>
      </c>
    </row>
    <row r="10" spans="1:4" ht="14.25">
      <c r="A10" s="6" t="s">
        <v>103</v>
      </c>
      <c r="B10" s="6">
        <v>2840</v>
      </c>
      <c r="C10" s="6">
        <v>2955</v>
      </c>
      <c r="D10" s="15">
        <f t="shared" si="0"/>
        <v>0.961082910321489</v>
      </c>
    </row>
    <row r="11" spans="1:4" ht="14.25">
      <c r="A11" s="7" t="s">
        <v>104</v>
      </c>
      <c r="B11" s="6">
        <v>3724</v>
      </c>
      <c r="C11" s="6">
        <v>4008</v>
      </c>
      <c r="D11" s="15">
        <f t="shared" si="0"/>
        <v>0.9291417165668663</v>
      </c>
    </row>
    <row r="12" spans="1:4" ht="14.25">
      <c r="A12" s="6" t="s">
        <v>105</v>
      </c>
      <c r="B12" s="6">
        <v>36753</v>
      </c>
      <c r="C12" s="6">
        <v>38291</v>
      </c>
      <c r="D12" s="15">
        <f t="shared" si="0"/>
        <v>0.9598339035282443</v>
      </c>
    </row>
    <row r="13" spans="1:4" ht="14.25">
      <c r="A13" s="7" t="s">
        <v>106</v>
      </c>
      <c r="B13" s="6">
        <v>26604</v>
      </c>
      <c r="C13" s="6">
        <v>27631</v>
      </c>
      <c r="D13" s="15">
        <f t="shared" si="0"/>
        <v>0.9628316021859505</v>
      </c>
    </row>
    <row r="14" spans="1:4" ht="14.25">
      <c r="A14" s="6" t="s">
        <v>107</v>
      </c>
      <c r="B14" s="6">
        <v>4499</v>
      </c>
      <c r="C14" s="6">
        <v>3650</v>
      </c>
      <c r="D14" s="15">
        <f t="shared" si="0"/>
        <v>1.2326027397260273</v>
      </c>
    </row>
    <row r="15" spans="1:4" ht="14.25">
      <c r="A15" s="6" t="s">
        <v>108</v>
      </c>
      <c r="B15" s="6">
        <v>7242</v>
      </c>
      <c r="C15" s="6">
        <v>8533</v>
      </c>
      <c r="D15" s="15">
        <f t="shared" si="0"/>
        <v>0.8487050275401383</v>
      </c>
    </row>
    <row r="16" spans="1:4" ht="14.25">
      <c r="A16" s="6" t="s">
        <v>109</v>
      </c>
      <c r="B16" s="6">
        <v>20126</v>
      </c>
      <c r="C16" s="6">
        <v>19736</v>
      </c>
      <c r="D16" s="15">
        <f t="shared" si="0"/>
        <v>1.0197608431293068</v>
      </c>
    </row>
    <row r="17" spans="1:4" ht="14.25">
      <c r="A17" s="6" t="s">
        <v>110</v>
      </c>
      <c r="B17" s="6">
        <v>2827</v>
      </c>
      <c r="C17" s="6">
        <v>3555</v>
      </c>
      <c r="D17" s="15">
        <f t="shared" si="0"/>
        <v>0.7952180028129395</v>
      </c>
    </row>
    <row r="18" spans="1:4" ht="14.25">
      <c r="A18" s="6" t="s">
        <v>111</v>
      </c>
      <c r="B18" s="6">
        <v>22293</v>
      </c>
      <c r="C18" s="6">
        <v>18710</v>
      </c>
      <c r="D18" s="15">
        <f t="shared" si="0"/>
        <v>1.1915018706574025</v>
      </c>
    </row>
    <row r="19" spans="1:4" ht="14.25">
      <c r="A19" s="6" t="s">
        <v>112</v>
      </c>
      <c r="B19" s="6">
        <v>405</v>
      </c>
      <c r="C19" s="6">
        <v>577</v>
      </c>
      <c r="D19" s="15">
        <f t="shared" si="0"/>
        <v>0.7019064124783362</v>
      </c>
    </row>
    <row r="20" spans="1:4" ht="14.25">
      <c r="A20" s="6" t="s">
        <v>113</v>
      </c>
      <c r="B20" s="6">
        <v>0</v>
      </c>
      <c r="C20" s="6">
        <v>0</v>
      </c>
      <c r="D20" s="15"/>
    </row>
    <row r="21" spans="1:4" ht="14.25">
      <c r="A21" s="6" t="s">
        <v>114</v>
      </c>
      <c r="B21" s="6">
        <v>0</v>
      </c>
      <c r="C21" s="6">
        <v>0</v>
      </c>
      <c r="D21" s="15"/>
    </row>
    <row r="22" spans="1:4" ht="14.25">
      <c r="A22" s="7" t="s">
        <v>115</v>
      </c>
      <c r="B22" s="6">
        <v>9640</v>
      </c>
      <c r="C22" s="6">
        <v>4230</v>
      </c>
      <c r="D22" s="15">
        <f t="shared" si="0"/>
        <v>2.2789598108747047</v>
      </c>
    </row>
    <row r="23" spans="1:4" ht="14.25">
      <c r="A23" s="6" t="s">
        <v>116</v>
      </c>
      <c r="B23" s="6">
        <v>41</v>
      </c>
      <c r="C23" s="6">
        <v>200</v>
      </c>
      <c r="D23" s="15"/>
    </row>
    <row r="24" spans="1:4" ht="14.25">
      <c r="A24" s="6" t="s">
        <v>117</v>
      </c>
      <c r="B24" s="6">
        <v>2180</v>
      </c>
      <c r="C24" s="6">
        <v>2180</v>
      </c>
      <c r="D24" s="15">
        <f t="shared" si="0"/>
        <v>1</v>
      </c>
    </row>
    <row r="25" spans="1:4" ht="14.25">
      <c r="A25" s="6" t="s">
        <v>118</v>
      </c>
      <c r="B25" s="6">
        <v>4377</v>
      </c>
      <c r="C25" s="6">
        <v>3507</v>
      </c>
      <c r="D25" s="15">
        <f t="shared" si="0"/>
        <v>1.2480752780153979</v>
      </c>
    </row>
    <row r="26" spans="1:4" ht="14.25">
      <c r="A26" s="6" t="s">
        <v>119</v>
      </c>
      <c r="B26" s="6">
        <v>33873</v>
      </c>
      <c r="C26" s="6">
        <v>5000</v>
      </c>
      <c r="D26" s="15">
        <f t="shared" si="0"/>
        <v>6.7746</v>
      </c>
    </row>
    <row r="27" spans="1:4" ht="14.25">
      <c r="A27" s="6" t="s">
        <v>120</v>
      </c>
      <c r="B27" s="6">
        <v>0</v>
      </c>
      <c r="C27" s="6">
        <v>0</v>
      </c>
      <c r="D27" s="15"/>
    </row>
    <row r="28" spans="1:4" ht="14.25">
      <c r="A28" s="6" t="s">
        <v>121</v>
      </c>
      <c r="B28" s="6">
        <v>15608</v>
      </c>
      <c r="C28" s="6">
        <v>16144</v>
      </c>
      <c r="D28" s="15">
        <f t="shared" si="0"/>
        <v>0.966798810703667</v>
      </c>
    </row>
    <row r="29" spans="1:4" ht="14.25">
      <c r="A29" s="6" t="s">
        <v>122</v>
      </c>
      <c r="B29" s="6">
        <v>150</v>
      </c>
      <c r="C29" s="6">
        <v>100</v>
      </c>
      <c r="D29" s="15">
        <f t="shared" si="0"/>
        <v>1.5</v>
      </c>
    </row>
    <row r="30" spans="1:4" ht="14.25">
      <c r="A30" s="6" t="s">
        <v>123</v>
      </c>
      <c r="B30" s="6">
        <f>SUM(B5:B29)</f>
        <v>368364</v>
      </c>
      <c r="C30" s="6">
        <f>SUM(C5:C29)</f>
        <v>320644</v>
      </c>
      <c r="D30" s="15">
        <f t="shared" si="0"/>
        <v>1.1488254887039833</v>
      </c>
    </row>
    <row r="31" spans="1:4" ht="14.25">
      <c r="A31" s="6" t="s">
        <v>124</v>
      </c>
      <c r="B31" s="6">
        <f>SUM(B32:B33)</f>
        <v>8800</v>
      </c>
      <c r="C31" s="6">
        <f>SUM(C32:C33)</f>
        <v>8800</v>
      </c>
      <c r="D31" s="15">
        <f t="shared" si="0"/>
        <v>1</v>
      </c>
    </row>
    <row r="32" spans="1:4" ht="14.25">
      <c r="A32" s="6" t="s">
        <v>125</v>
      </c>
      <c r="B32" s="6">
        <v>8800</v>
      </c>
      <c r="C32" s="6">
        <v>8800</v>
      </c>
      <c r="D32" s="15">
        <f t="shared" si="0"/>
        <v>1</v>
      </c>
    </row>
    <row r="33" spans="1:4" ht="14.25">
      <c r="A33" s="7" t="s">
        <v>126</v>
      </c>
      <c r="B33" s="6"/>
      <c r="C33" s="6"/>
      <c r="D33" s="15"/>
    </row>
    <row r="34" spans="1:4" ht="14.25">
      <c r="A34" s="7" t="s">
        <v>127</v>
      </c>
      <c r="B34" s="6">
        <v>8736</v>
      </c>
      <c r="C34" s="6">
        <v>20278</v>
      </c>
      <c r="D34" s="15">
        <f t="shared" si="0"/>
        <v>0.43081171713186706</v>
      </c>
    </row>
    <row r="35" spans="1:4" ht="14.25">
      <c r="A35" s="6" t="s">
        <v>128</v>
      </c>
      <c r="B35" s="6">
        <f>SUM(B30,B31:B31,B34)</f>
        <v>385900</v>
      </c>
      <c r="C35" s="6">
        <f>SUM(C30,C31:C31,C34)</f>
        <v>349722</v>
      </c>
      <c r="D35" s="15">
        <f t="shared" si="0"/>
        <v>1.1034478814601312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9">
      <selection activeCell="C47" sqref="C47"/>
    </sheetView>
  </sheetViews>
  <sheetFormatPr defaultColWidth="9.00390625" defaultRowHeight="14.25"/>
  <cols>
    <col min="1" max="1" width="37.625" style="0" customWidth="1"/>
    <col min="2" max="2" width="12.125" style="0" customWidth="1"/>
    <col min="3" max="3" width="13.625" style="0" customWidth="1"/>
    <col min="4" max="4" width="16.50390625" style="0" customWidth="1"/>
  </cols>
  <sheetData>
    <row r="2" ht="14.25">
      <c r="A2" t="s">
        <v>129</v>
      </c>
    </row>
    <row r="3" spans="1:4" ht="20.25">
      <c r="A3" s="8" t="s">
        <v>130</v>
      </c>
      <c r="B3" s="8"/>
      <c r="C3" s="8"/>
      <c r="D3" s="8"/>
    </row>
    <row r="4" ht="14.25">
      <c r="D4" t="s">
        <v>49</v>
      </c>
    </row>
    <row r="5" spans="1:4" ht="32.25" customHeight="1">
      <c r="A5" s="11" t="s">
        <v>50</v>
      </c>
      <c r="B5" s="10" t="s">
        <v>51</v>
      </c>
      <c r="C5" s="11" t="s">
        <v>52</v>
      </c>
      <c r="D5" s="10" t="s">
        <v>53</v>
      </c>
    </row>
    <row r="6" spans="1:4" ht="14.25">
      <c r="A6" s="6" t="s">
        <v>54</v>
      </c>
      <c r="B6" s="6">
        <f>SUM(B7:B20)</f>
        <v>101400</v>
      </c>
      <c r="C6" s="6">
        <f>SUM(C7:C20)</f>
        <v>95600</v>
      </c>
      <c r="D6" s="15">
        <f>B6/C6</f>
        <v>1.0606694560669456</v>
      </c>
    </row>
    <row r="7" spans="1:4" ht="14.25">
      <c r="A7" s="6" t="s">
        <v>55</v>
      </c>
      <c r="B7" s="6">
        <v>29000</v>
      </c>
      <c r="C7" s="6">
        <v>35250</v>
      </c>
      <c r="D7" s="15">
        <f aca="true" t="shared" si="0" ref="D7:D19">B7/C7</f>
        <v>0.8226950354609929</v>
      </c>
    </row>
    <row r="8" spans="1:4" ht="14.25">
      <c r="A8" s="6" t="s">
        <v>56</v>
      </c>
      <c r="B8" s="6">
        <v>17400</v>
      </c>
      <c r="C8" s="6">
        <v>14600</v>
      </c>
      <c r="D8" s="15">
        <f t="shared" si="0"/>
        <v>1.1917808219178083</v>
      </c>
    </row>
    <row r="9" spans="1:4" ht="14.25">
      <c r="A9" s="6" t="s">
        <v>57</v>
      </c>
      <c r="B9" s="6">
        <v>7700</v>
      </c>
      <c r="C9" s="6">
        <v>7880</v>
      </c>
      <c r="D9" s="15">
        <f t="shared" si="0"/>
        <v>0.9771573604060914</v>
      </c>
    </row>
    <row r="10" spans="1:4" ht="14.25">
      <c r="A10" s="6" t="s">
        <v>58</v>
      </c>
      <c r="B10" s="6">
        <v>1500</v>
      </c>
      <c r="C10" s="6">
        <v>1400</v>
      </c>
      <c r="D10" s="15">
        <f t="shared" si="0"/>
        <v>1.0714285714285714</v>
      </c>
    </row>
    <row r="11" spans="1:4" ht="14.25">
      <c r="A11" s="6" t="s">
        <v>59</v>
      </c>
      <c r="B11" s="6">
        <v>3400</v>
      </c>
      <c r="C11" s="6">
        <v>3400</v>
      </c>
      <c r="D11" s="15">
        <f t="shared" si="0"/>
        <v>1</v>
      </c>
    </row>
    <row r="12" spans="1:4" ht="14.25">
      <c r="A12" s="6" t="s">
        <v>60</v>
      </c>
      <c r="B12" s="6">
        <v>4900</v>
      </c>
      <c r="C12" s="6">
        <v>2530</v>
      </c>
      <c r="D12" s="15">
        <f t="shared" si="0"/>
        <v>1.9367588932806323</v>
      </c>
    </row>
    <row r="13" spans="1:4" ht="14.25">
      <c r="A13" s="6" t="s">
        <v>61</v>
      </c>
      <c r="B13" s="6">
        <v>2000</v>
      </c>
      <c r="C13" s="6">
        <v>1440</v>
      </c>
      <c r="D13" s="15">
        <f t="shared" si="0"/>
        <v>1.3888888888888888</v>
      </c>
    </row>
    <row r="14" spans="1:4" ht="14.25">
      <c r="A14" s="6" t="s">
        <v>62</v>
      </c>
      <c r="B14" s="6">
        <v>7000</v>
      </c>
      <c r="C14" s="6">
        <v>3400</v>
      </c>
      <c r="D14" s="15">
        <f t="shared" si="0"/>
        <v>2.0588235294117645</v>
      </c>
    </row>
    <row r="15" spans="1:4" ht="14.25">
      <c r="A15" s="6" t="s">
        <v>63</v>
      </c>
      <c r="B15" s="6">
        <v>13500</v>
      </c>
      <c r="C15" s="6">
        <v>12900</v>
      </c>
      <c r="D15" s="15">
        <f t="shared" si="0"/>
        <v>1.0465116279069768</v>
      </c>
    </row>
    <row r="16" spans="1:4" ht="14.25">
      <c r="A16" s="6" t="s">
        <v>64</v>
      </c>
      <c r="B16" s="6">
        <v>3500</v>
      </c>
      <c r="C16" s="6">
        <v>3120</v>
      </c>
      <c r="D16" s="15">
        <f t="shared" si="0"/>
        <v>1.1217948717948718</v>
      </c>
    </row>
    <row r="17" spans="1:4" ht="14.25">
      <c r="A17" s="6" t="s">
        <v>65</v>
      </c>
      <c r="B17" s="6">
        <v>3300</v>
      </c>
      <c r="C17" s="6">
        <v>1750</v>
      </c>
      <c r="D17" s="15">
        <f t="shared" si="0"/>
        <v>1.8857142857142857</v>
      </c>
    </row>
    <row r="18" spans="1:4" ht="14.25">
      <c r="A18" s="6" t="s">
        <v>66</v>
      </c>
      <c r="B18" s="6">
        <v>8000</v>
      </c>
      <c r="C18" s="6">
        <v>7770</v>
      </c>
      <c r="D18" s="15">
        <f t="shared" si="0"/>
        <v>1.0296010296010296</v>
      </c>
    </row>
    <row r="19" spans="1:4" ht="14.25">
      <c r="A19" s="6" t="s">
        <v>67</v>
      </c>
      <c r="B19" s="6">
        <v>200</v>
      </c>
      <c r="C19" s="6">
        <v>160</v>
      </c>
      <c r="D19" s="15">
        <f t="shared" si="0"/>
        <v>1.25</v>
      </c>
    </row>
    <row r="20" spans="1:4" ht="14.25">
      <c r="A20" s="6" t="s">
        <v>68</v>
      </c>
      <c r="B20" s="6"/>
      <c r="C20" s="6"/>
      <c r="D20" s="6"/>
    </row>
    <row r="21" spans="1:4" ht="14.25">
      <c r="A21" s="6" t="s">
        <v>69</v>
      </c>
      <c r="B21" s="6">
        <f>SUM(B22:B29)</f>
        <v>44800</v>
      </c>
      <c r="C21" s="6">
        <f>SUM(C22:C29)</f>
        <v>42300</v>
      </c>
      <c r="D21" s="15">
        <f aca="true" t="shared" si="1" ref="D21:D43">B21/C21</f>
        <v>1.0591016548463357</v>
      </c>
    </row>
    <row r="22" spans="1:4" ht="14.25">
      <c r="A22" s="6" t="s">
        <v>70</v>
      </c>
      <c r="B22" s="6">
        <v>12700</v>
      </c>
      <c r="C22" s="6">
        <v>12100</v>
      </c>
      <c r="D22" s="15">
        <f t="shared" si="1"/>
        <v>1.0495867768595042</v>
      </c>
    </row>
    <row r="23" spans="1:4" ht="14.25">
      <c r="A23" s="6" t="s">
        <v>71</v>
      </c>
      <c r="B23" s="6">
        <v>4900</v>
      </c>
      <c r="C23" s="6">
        <v>4300</v>
      </c>
      <c r="D23" s="15">
        <f t="shared" si="1"/>
        <v>1.1395348837209303</v>
      </c>
    </row>
    <row r="24" spans="1:4" ht="14.25">
      <c r="A24" s="6" t="s">
        <v>72</v>
      </c>
      <c r="B24" s="6">
        <v>2700</v>
      </c>
      <c r="C24" s="6">
        <v>2700</v>
      </c>
      <c r="D24" s="15">
        <f t="shared" si="1"/>
        <v>1</v>
      </c>
    </row>
    <row r="25" spans="1:4" ht="14.25">
      <c r="A25" s="6" t="s">
        <v>73</v>
      </c>
      <c r="B25" s="6">
        <v>2100</v>
      </c>
      <c r="C25" s="6">
        <v>2000</v>
      </c>
      <c r="D25" s="15"/>
    </row>
    <row r="26" spans="1:4" ht="14.25">
      <c r="A26" s="6" t="s">
        <v>74</v>
      </c>
      <c r="B26" s="6">
        <v>3300</v>
      </c>
      <c r="C26" s="6">
        <v>2600</v>
      </c>
      <c r="D26" s="15">
        <f t="shared" si="1"/>
        <v>1.2692307692307692</v>
      </c>
    </row>
    <row r="27" spans="1:4" ht="14.25">
      <c r="A27" s="6" t="s">
        <v>75</v>
      </c>
      <c r="B27" s="6">
        <v>1300</v>
      </c>
      <c r="C27" s="6">
        <v>1100</v>
      </c>
      <c r="D27" s="15"/>
    </row>
    <row r="28" spans="1:4" ht="14.25">
      <c r="A28" s="6" t="s">
        <v>76</v>
      </c>
      <c r="B28" s="6">
        <v>60</v>
      </c>
      <c r="C28" s="6">
        <v>60</v>
      </c>
      <c r="D28" s="15">
        <f t="shared" si="1"/>
        <v>1</v>
      </c>
    </row>
    <row r="29" spans="1:4" ht="14.25">
      <c r="A29" s="6" t="s">
        <v>77</v>
      </c>
      <c r="B29" s="6">
        <v>17740</v>
      </c>
      <c r="C29" s="7">
        <v>17440</v>
      </c>
      <c r="D29" s="15">
        <f t="shared" si="1"/>
        <v>1.0172018348623852</v>
      </c>
    </row>
    <row r="30" spans="1:4" ht="14.25">
      <c r="A30" s="6" t="s">
        <v>78</v>
      </c>
      <c r="B30" s="6">
        <f>SUM(B6,B21)</f>
        <v>146200</v>
      </c>
      <c r="C30" s="6">
        <f>SUM(C6,C21)</f>
        <v>137900</v>
      </c>
      <c r="D30" s="15">
        <f t="shared" si="1"/>
        <v>1.060188542422045</v>
      </c>
    </row>
    <row r="31" spans="1:4" ht="14.25">
      <c r="A31" s="6" t="s">
        <v>79</v>
      </c>
      <c r="B31" s="6"/>
      <c r="C31" s="6"/>
      <c r="D31" s="15"/>
    </row>
    <row r="32" spans="1:4" ht="14.25">
      <c r="A32" s="6" t="s">
        <v>80</v>
      </c>
      <c r="B32" s="6">
        <f>SUM(B33,B37:B42)</f>
        <v>279840</v>
      </c>
      <c r="C32" s="6">
        <f>SUM(C33,C37:C42)</f>
        <v>170906</v>
      </c>
      <c r="D32" s="15">
        <f t="shared" si="1"/>
        <v>1.6373913145237733</v>
      </c>
    </row>
    <row r="33" spans="1:4" ht="14.25">
      <c r="A33" s="6" t="s">
        <v>81</v>
      </c>
      <c r="B33" s="6">
        <f>SUM(B34:B36)</f>
        <v>107460</v>
      </c>
      <c r="C33" s="6">
        <f>SUM(C34:C36)</f>
        <v>107012</v>
      </c>
      <c r="D33" s="15">
        <f t="shared" si="1"/>
        <v>1.0041864463798453</v>
      </c>
    </row>
    <row r="34" spans="1:4" ht="14.25">
      <c r="A34" s="6" t="s">
        <v>82</v>
      </c>
      <c r="B34" s="6">
        <v>10690</v>
      </c>
      <c r="C34" s="6">
        <v>10690</v>
      </c>
      <c r="D34" s="15">
        <f t="shared" si="1"/>
        <v>1</v>
      </c>
    </row>
    <row r="35" spans="1:4" ht="14.25">
      <c r="A35" s="6" t="s">
        <v>83</v>
      </c>
      <c r="B35" s="6">
        <v>56630</v>
      </c>
      <c r="C35" s="6">
        <v>46107</v>
      </c>
      <c r="D35" s="15">
        <f t="shared" si="1"/>
        <v>1.2282299867699047</v>
      </c>
    </row>
    <row r="36" spans="1:4" ht="14.25">
      <c r="A36" s="6" t="s">
        <v>84</v>
      </c>
      <c r="B36" s="6">
        <v>40140</v>
      </c>
      <c r="C36" s="6">
        <v>50215</v>
      </c>
      <c r="D36" s="15">
        <f t="shared" si="1"/>
        <v>0.7993627402170667</v>
      </c>
    </row>
    <row r="37" spans="1:4" ht="14.25">
      <c r="A37" s="6" t="s">
        <v>85</v>
      </c>
      <c r="B37" s="6"/>
      <c r="C37" s="6"/>
      <c r="D37" s="15"/>
    </row>
    <row r="38" spans="1:4" ht="14.25">
      <c r="A38" s="6" t="s">
        <v>86</v>
      </c>
      <c r="B38" s="6"/>
      <c r="C38" s="6"/>
      <c r="D38" s="15"/>
    </row>
    <row r="39" spans="1:4" ht="14.25">
      <c r="A39" s="6" t="s">
        <v>87</v>
      </c>
      <c r="B39" s="6"/>
      <c r="C39" s="6">
        <v>10545</v>
      </c>
      <c r="D39" s="15"/>
    </row>
    <row r="40" spans="1:4" ht="14.25">
      <c r="A40" s="6" t="s">
        <v>88</v>
      </c>
      <c r="B40" s="6">
        <v>172380</v>
      </c>
      <c r="C40" s="6">
        <v>53349</v>
      </c>
      <c r="D40" s="15">
        <f t="shared" si="1"/>
        <v>3.231175842096384</v>
      </c>
    </row>
    <row r="41" spans="1:4" ht="14.25">
      <c r="A41" s="6" t="s">
        <v>89</v>
      </c>
      <c r="B41" s="6"/>
      <c r="C41" s="6"/>
      <c r="D41" s="15"/>
    </row>
    <row r="42" spans="1:4" ht="14.25">
      <c r="A42" s="6" t="s">
        <v>90</v>
      </c>
      <c r="B42" s="6"/>
      <c r="C42" s="6"/>
      <c r="D42" s="15"/>
    </row>
    <row r="43" spans="1:4" ht="14.25">
      <c r="A43" s="6" t="s">
        <v>91</v>
      </c>
      <c r="B43" s="6">
        <f>SUM(B30:B32)</f>
        <v>426040</v>
      </c>
      <c r="C43" s="6">
        <f>SUM(C30:C32)</f>
        <v>308806</v>
      </c>
      <c r="D43" s="15">
        <f t="shared" si="1"/>
        <v>1.3796364060283803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3"/>
  <sheetViews>
    <sheetView showZeros="0" workbookViewId="0" topLeftCell="B1">
      <pane ySplit="5" topLeftCell="A6" activePane="bottomLeft" state="frozen"/>
      <selection pane="bottomLeft" activeCell="I333" sqref="I333"/>
    </sheetView>
  </sheetViews>
  <sheetFormatPr defaultColWidth="9.00390625" defaultRowHeight="14.25"/>
  <cols>
    <col min="2" max="2" width="39.00390625" style="0" customWidth="1"/>
    <col min="3" max="3" width="11.875" style="0" customWidth="1"/>
    <col min="4" max="4" width="13.625" style="0" customWidth="1"/>
    <col min="5" max="5" width="15.625" style="0" customWidth="1"/>
  </cols>
  <sheetData>
    <row r="1" ht="14.25">
      <c r="A1" t="s">
        <v>131</v>
      </c>
    </row>
    <row r="2" spans="1:5" ht="20.25" customHeight="1">
      <c r="A2" s="2" t="s">
        <v>132</v>
      </c>
      <c r="B2" s="2"/>
      <c r="C2" s="2"/>
      <c r="D2" s="2"/>
      <c r="E2" s="2"/>
    </row>
    <row r="3" ht="14.25">
      <c r="E3" t="s">
        <v>49</v>
      </c>
    </row>
    <row r="4" spans="1:5" ht="33.75" customHeight="1">
      <c r="A4" s="30" t="s">
        <v>133</v>
      </c>
      <c r="B4" s="9" t="s">
        <v>95</v>
      </c>
      <c r="C4" s="9" t="s">
        <v>51</v>
      </c>
      <c r="D4" s="11" t="s">
        <v>96</v>
      </c>
      <c r="E4" s="11" t="s">
        <v>97</v>
      </c>
    </row>
    <row r="5" spans="1:5" ht="15.75" customHeight="1">
      <c r="A5" s="31"/>
      <c r="B5" s="32" t="s">
        <v>134</v>
      </c>
      <c r="C5" s="33">
        <f>SUM(C6,C115,C121,C140,C165,C175,C198,C268,C305,C321,C334,C380,C391,C406,C411,C426,C430,C436,C458,C459,C462)</f>
        <v>379582</v>
      </c>
      <c r="D5" s="33">
        <f>SUM(D6,D115,D121,D140,D165,D175,D198,D268,D305,D321,D334,D380,D391,D406,D411,D426,D430,D436,D458,D459,D462)</f>
        <v>370859</v>
      </c>
      <c r="E5" s="15">
        <f>C5/D5</f>
        <v>1.0235210686541245</v>
      </c>
    </row>
    <row r="6" spans="1:5" ht="14.25">
      <c r="A6" s="34" t="s">
        <v>135</v>
      </c>
      <c r="B6" s="35" t="s">
        <v>136</v>
      </c>
      <c r="C6" s="36">
        <v>41207</v>
      </c>
      <c r="D6" s="36">
        <v>36307</v>
      </c>
      <c r="E6" s="15">
        <f aca="true" t="shared" si="0" ref="E6:E69">C6/D6</f>
        <v>1.1349602005122978</v>
      </c>
    </row>
    <row r="7" spans="1:5" ht="14.25">
      <c r="A7" s="34" t="s">
        <v>137</v>
      </c>
      <c r="B7" s="35" t="s">
        <v>138</v>
      </c>
      <c r="C7" s="36">
        <v>1563</v>
      </c>
      <c r="D7" s="36">
        <v>1464</v>
      </c>
      <c r="E7" s="15">
        <f t="shared" si="0"/>
        <v>1.0676229508196722</v>
      </c>
    </row>
    <row r="8" spans="1:5" ht="14.25">
      <c r="A8" s="34" t="s">
        <v>139</v>
      </c>
      <c r="B8" s="37" t="s">
        <v>140</v>
      </c>
      <c r="C8" s="36">
        <v>1193</v>
      </c>
      <c r="D8" s="36">
        <v>1075</v>
      </c>
      <c r="E8" s="15">
        <f t="shared" si="0"/>
        <v>1.109767441860465</v>
      </c>
    </row>
    <row r="9" spans="1:5" ht="14.25">
      <c r="A9" s="34" t="s">
        <v>141</v>
      </c>
      <c r="B9" s="37" t="s">
        <v>142</v>
      </c>
      <c r="C9" s="36">
        <v>126</v>
      </c>
      <c r="D9" s="36">
        <v>152</v>
      </c>
      <c r="E9" s="15">
        <f t="shared" si="0"/>
        <v>0.8289473684210527</v>
      </c>
    </row>
    <row r="10" spans="1:5" ht="14.25">
      <c r="A10" s="34" t="s">
        <v>143</v>
      </c>
      <c r="B10" s="37" t="s">
        <v>144</v>
      </c>
      <c r="C10" s="36">
        <v>15</v>
      </c>
      <c r="D10" s="36">
        <v>0</v>
      </c>
      <c r="E10" s="15"/>
    </row>
    <row r="11" spans="1:5" ht="14.25">
      <c r="A11" s="34" t="s">
        <v>145</v>
      </c>
      <c r="B11" s="37" t="s">
        <v>146</v>
      </c>
      <c r="C11" s="36">
        <v>72</v>
      </c>
      <c r="D11" s="36">
        <v>72</v>
      </c>
      <c r="E11" s="15">
        <f t="shared" si="0"/>
        <v>1</v>
      </c>
    </row>
    <row r="12" spans="1:5" ht="14.25">
      <c r="A12" s="34" t="s">
        <v>147</v>
      </c>
      <c r="B12" s="37" t="s">
        <v>148</v>
      </c>
      <c r="C12" s="36">
        <v>33</v>
      </c>
      <c r="D12" s="36">
        <v>33</v>
      </c>
      <c r="E12" s="15">
        <f t="shared" si="0"/>
        <v>1</v>
      </c>
    </row>
    <row r="13" spans="1:5" ht="14.25">
      <c r="A13" s="34" t="s">
        <v>149</v>
      </c>
      <c r="B13" s="37" t="s">
        <v>150</v>
      </c>
      <c r="C13" s="36">
        <v>58</v>
      </c>
      <c r="D13" s="36">
        <v>58</v>
      </c>
      <c r="E13" s="15">
        <f t="shared" si="0"/>
        <v>1</v>
      </c>
    </row>
    <row r="14" spans="1:5" ht="14.25">
      <c r="A14" s="34" t="s">
        <v>151</v>
      </c>
      <c r="B14" s="37" t="s">
        <v>152</v>
      </c>
      <c r="C14" s="36">
        <v>0</v>
      </c>
      <c r="D14" s="36">
        <v>8</v>
      </c>
      <c r="E14" s="15">
        <f t="shared" si="0"/>
        <v>0</v>
      </c>
    </row>
    <row r="15" spans="1:5" ht="14.25">
      <c r="A15" s="34" t="s">
        <v>153</v>
      </c>
      <c r="B15" s="37" t="s">
        <v>154</v>
      </c>
      <c r="C15" s="36">
        <v>66</v>
      </c>
      <c r="D15" s="36">
        <v>66</v>
      </c>
      <c r="E15" s="15">
        <f t="shared" si="0"/>
        <v>1</v>
      </c>
    </row>
    <row r="16" spans="1:5" ht="14.25">
      <c r="A16" s="34" t="s">
        <v>155</v>
      </c>
      <c r="B16" s="35" t="s">
        <v>156</v>
      </c>
      <c r="C16" s="36">
        <v>976</v>
      </c>
      <c r="D16" s="36">
        <v>991</v>
      </c>
      <c r="E16" s="15">
        <f t="shared" si="0"/>
        <v>0.9848637739656912</v>
      </c>
    </row>
    <row r="17" spans="1:5" ht="14.25">
      <c r="A17" s="34" t="s">
        <v>157</v>
      </c>
      <c r="B17" s="37" t="s">
        <v>140</v>
      </c>
      <c r="C17" s="36">
        <v>690</v>
      </c>
      <c r="D17" s="36">
        <v>688</v>
      </c>
      <c r="E17" s="15">
        <f t="shared" si="0"/>
        <v>1.002906976744186</v>
      </c>
    </row>
    <row r="18" spans="1:5" ht="14.25">
      <c r="A18" s="34" t="s">
        <v>158</v>
      </c>
      <c r="B18" s="37" t="s">
        <v>142</v>
      </c>
      <c r="C18" s="36">
        <v>194</v>
      </c>
      <c r="D18" s="36">
        <v>211</v>
      </c>
      <c r="E18" s="15">
        <f t="shared" si="0"/>
        <v>0.919431279620853</v>
      </c>
    </row>
    <row r="19" spans="1:5" ht="14.25">
      <c r="A19" s="34" t="s">
        <v>159</v>
      </c>
      <c r="B19" s="37" t="s">
        <v>160</v>
      </c>
      <c r="C19" s="36">
        <v>50</v>
      </c>
      <c r="D19" s="36">
        <v>50</v>
      </c>
      <c r="E19" s="15">
        <f t="shared" si="0"/>
        <v>1</v>
      </c>
    </row>
    <row r="20" spans="1:5" ht="14.25">
      <c r="A20" s="34" t="s">
        <v>161</v>
      </c>
      <c r="B20" s="37" t="s">
        <v>162</v>
      </c>
      <c r="C20" s="36">
        <v>42</v>
      </c>
      <c r="D20" s="36">
        <v>42</v>
      </c>
      <c r="E20" s="15">
        <f t="shared" si="0"/>
        <v>1</v>
      </c>
    </row>
    <row r="21" spans="1:5" ht="14.25">
      <c r="A21" s="34" t="s">
        <v>163</v>
      </c>
      <c r="B21" s="35" t="s">
        <v>164</v>
      </c>
      <c r="C21" s="36">
        <v>17305</v>
      </c>
      <c r="D21" s="36">
        <v>12646</v>
      </c>
      <c r="E21" s="15">
        <f t="shared" si="0"/>
        <v>1.368416890716432</v>
      </c>
    </row>
    <row r="22" spans="1:5" ht="14.25">
      <c r="A22" s="34" t="s">
        <v>165</v>
      </c>
      <c r="B22" s="37" t="s">
        <v>140</v>
      </c>
      <c r="C22" s="36">
        <v>11098</v>
      </c>
      <c r="D22" s="36">
        <v>7352</v>
      </c>
      <c r="E22" s="15">
        <f t="shared" si="0"/>
        <v>1.5095212187159956</v>
      </c>
    </row>
    <row r="23" spans="1:5" ht="14.25">
      <c r="A23" s="34" t="s">
        <v>166</v>
      </c>
      <c r="B23" s="37" t="s">
        <v>142</v>
      </c>
      <c r="C23" s="36">
        <v>4260</v>
      </c>
      <c r="D23" s="36">
        <v>4189</v>
      </c>
      <c r="E23" s="15">
        <f t="shared" si="0"/>
        <v>1.0169491525423728</v>
      </c>
    </row>
    <row r="24" spans="1:5" ht="14.25">
      <c r="A24" s="34" t="s">
        <v>167</v>
      </c>
      <c r="B24" s="37" t="s">
        <v>168</v>
      </c>
      <c r="C24" s="36">
        <v>71</v>
      </c>
      <c r="D24" s="36">
        <v>38</v>
      </c>
      <c r="E24" s="15">
        <f t="shared" si="0"/>
        <v>1.868421052631579</v>
      </c>
    </row>
    <row r="25" spans="1:5" ht="14.25">
      <c r="A25" s="34" t="s">
        <v>169</v>
      </c>
      <c r="B25" s="37" t="s">
        <v>152</v>
      </c>
      <c r="C25" s="36">
        <v>1876</v>
      </c>
      <c r="D25" s="36">
        <v>1067</v>
      </c>
      <c r="E25" s="15">
        <f t="shared" si="0"/>
        <v>1.7582005623242736</v>
      </c>
    </row>
    <row r="26" spans="1:5" ht="14.25">
      <c r="A26" s="34" t="s">
        <v>170</v>
      </c>
      <c r="B26" s="35" t="s">
        <v>171</v>
      </c>
      <c r="C26" s="36">
        <v>998</v>
      </c>
      <c r="D26" s="36">
        <v>1026</v>
      </c>
      <c r="E26" s="15">
        <f t="shared" si="0"/>
        <v>0.9727095516569201</v>
      </c>
    </row>
    <row r="27" spans="1:5" ht="14.25">
      <c r="A27" s="34" t="s">
        <v>172</v>
      </c>
      <c r="B27" s="37" t="s">
        <v>140</v>
      </c>
      <c r="C27" s="36">
        <v>424</v>
      </c>
      <c r="D27" s="36">
        <v>355</v>
      </c>
      <c r="E27" s="15">
        <f t="shared" si="0"/>
        <v>1.1943661971830986</v>
      </c>
    </row>
    <row r="28" spans="1:5" ht="14.25">
      <c r="A28" s="34" t="s">
        <v>173</v>
      </c>
      <c r="B28" s="37" t="s">
        <v>142</v>
      </c>
      <c r="C28" s="36">
        <v>259</v>
      </c>
      <c r="D28" s="36">
        <v>289</v>
      </c>
      <c r="E28" s="15">
        <f t="shared" si="0"/>
        <v>0.8961937716262975</v>
      </c>
    </row>
    <row r="29" spans="1:5" ht="14.25">
      <c r="A29" s="34" t="s">
        <v>174</v>
      </c>
      <c r="B29" s="37" t="s">
        <v>175</v>
      </c>
      <c r="C29" s="36">
        <v>65</v>
      </c>
      <c r="D29" s="36">
        <v>70</v>
      </c>
      <c r="E29" s="15">
        <f t="shared" si="0"/>
        <v>0.9285714285714286</v>
      </c>
    </row>
    <row r="30" spans="1:5" ht="14.25">
      <c r="A30" s="34" t="s">
        <v>176</v>
      </c>
      <c r="B30" s="37" t="s">
        <v>177</v>
      </c>
      <c r="C30" s="36">
        <v>43</v>
      </c>
      <c r="D30" s="36">
        <v>43</v>
      </c>
      <c r="E30" s="15">
        <f t="shared" si="0"/>
        <v>1</v>
      </c>
    </row>
    <row r="31" spans="1:5" ht="14.25">
      <c r="A31" s="34" t="s">
        <v>178</v>
      </c>
      <c r="B31" s="37" t="s">
        <v>152</v>
      </c>
      <c r="C31" s="36">
        <v>207</v>
      </c>
      <c r="D31" s="36">
        <v>269</v>
      </c>
      <c r="E31" s="15">
        <f t="shared" si="0"/>
        <v>0.7695167286245354</v>
      </c>
    </row>
    <row r="32" spans="1:5" ht="14.25">
      <c r="A32" s="34" t="s">
        <v>179</v>
      </c>
      <c r="B32" s="35" t="s">
        <v>180</v>
      </c>
      <c r="C32" s="36">
        <v>818</v>
      </c>
      <c r="D32" s="36">
        <v>501</v>
      </c>
      <c r="E32" s="15">
        <f t="shared" si="0"/>
        <v>1.6327345309381238</v>
      </c>
    </row>
    <row r="33" spans="1:5" ht="14.25">
      <c r="A33" s="34" t="s">
        <v>181</v>
      </c>
      <c r="B33" s="37" t="s">
        <v>140</v>
      </c>
      <c r="C33" s="36">
        <v>433</v>
      </c>
      <c r="D33" s="36">
        <v>384</v>
      </c>
      <c r="E33" s="15">
        <f t="shared" si="0"/>
        <v>1.1276041666666667</v>
      </c>
    </row>
    <row r="34" spans="1:5" ht="14.25">
      <c r="A34" s="34" t="s">
        <v>182</v>
      </c>
      <c r="B34" s="37" t="s">
        <v>183</v>
      </c>
      <c r="C34" s="36">
        <v>14</v>
      </c>
      <c r="D34" s="36">
        <v>12</v>
      </c>
      <c r="E34" s="15">
        <f t="shared" si="0"/>
        <v>1.1666666666666667</v>
      </c>
    </row>
    <row r="35" spans="1:5" ht="14.25">
      <c r="A35" s="34" t="s">
        <v>184</v>
      </c>
      <c r="B35" s="37" t="s">
        <v>185</v>
      </c>
      <c r="C35" s="36">
        <v>300</v>
      </c>
      <c r="D35" s="36">
        <v>0</v>
      </c>
      <c r="E35" s="15"/>
    </row>
    <row r="36" spans="1:5" ht="14.25">
      <c r="A36" s="34" t="s">
        <v>186</v>
      </c>
      <c r="B36" s="37" t="s">
        <v>187</v>
      </c>
      <c r="C36" s="36">
        <v>71</v>
      </c>
      <c r="D36" s="36">
        <v>105</v>
      </c>
      <c r="E36" s="15">
        <f t="shared" si="0"/>
        <v>0.6761904761904762</v>
      </c>
    </row>
    <row r="37" spans="1:5" ht="14.25">
      <c r="A37" s="34" t="s">
        <v>188</v>
      </c>
      <c r="B37" s="35" t="s">
        <v>189</v>
      </c>
      <c r="C37" s="36">
        <v>1961</v>
      </c>
      <c r="D37" s="36">
        <v>1745</v>
      </c>
      <c r="E37" s="15">
        <f t="shared" si="0"/>
        <v>1.1237822349570201</v>
      </c>
    </row>
    <row r="38" spans="1:5" ht="14.25">
      <c r="A38" s="34" t="s">
        <v>190</v>
      </c>
      <c r="B38" s="37" t="s">
        <v>140</v>
      </c>
      <c r="C38" s="36">
        <v>501</v>
      </c>
      <c r="D38" s="36">
        <v>686</v>
      </c>
      <c r="E38" s="15">
        <f t="shared" si="0"/>
        <v>0.7303206997084548</v>
      </c>
    </row>
    <row r="39" spans="1:5" ht="14.25">
      <c r="A39" s="34" t="s">
        <v>191</v>
      </c>
      <c r="B39" s="37" t="s">
        <v>142</v>
      </c>
      <c r="C39" s="36">
        <v>501</v>
      </c>
      <c r="D39" s="36">
        <v>91</v>
      </c>
      <c r="E39" s="15">
        <f t="shared" si="0"/>
        <v>5.5054945054945055</v>
      </c>
    </row>
    <row r="40" spans="1:5" ht="14.25">
      <c r="A40" s="34" t="s">
        <v>192</v>
      </c>
      <c r="B40" s="37" t="s">
        <v>193</v>
      </c>
      <c r="C40" s="36">
        <v>35</v>
      </c>
      <c r="D40" s="36">
        <v>60</v>
      </c>
      <c r="E40" s="15">
        <f t="shared" si="0"/>
        <v>0.5833333333333334</v>
      </c>
    </row>
    <row r="41" spans="1:5" ht="14.25">
      <c r="A41" s="34" t="s">
        <v>194</v>
      </c>
      <c r="B41" s="37" t="s">
        <v>195</v>
      </c>
      <c r="C41" s="36">
        <v>0</v>
      </c>
      <c r="D41" s="36">
        <v>5</v>
      </c>
      <c r="E41" s="15">
        <f t="shared" si="0"/>
        <v>0</v>
      </c>
    </row>
    <row r="42" spans="1:5" ht="14.25">
      <c r="A42" s="34" t="s">
        <v>196</v>
      </c>
      <c r="B42" s="37" t="s">
        <v>197</v>
      </c>
      <c r="C42" s="36">
        <v>0</v>
      </c>
      <c r="D42" s="36">
        <v>139</v>
      </c>
      <c r="E42" s="15">
        <f t="shared" si="0"/>
        <v>0</v>
      </c>
    </row>
    <row r="43" spans="1:5" ht="14.25">
      <c r="A43" s="34" t="s">
        <v>198</v>
      </c>
      <c r="B43" s="37" t="s">
        <v>199</v>
      </c>
      <c r="C43" s="36">
        <v>0</v>
      </c>
      <c r="D43" s="36">
        <v>60</v>
      </c>
      <c r="E43" s="15">
        <f t="shared" si="0"/>
        <v>0</v>
      </c>
    </row>
    <row r="44" spans="1:5" ht="14.25">
      <c r="A44" s="34" t="s">
        <v>200</v>
      </c>
      <c r="B44" s="37" t="s">
        <v>152</v>
      </c>
      <c r="C44" s="36">
        <v>1019</v>
      </c>
      <c r="D44" s="36">
        <v>460</v>
      </c>
      <c r="E44" s="15">
        <f t="shared" si="0"/>
        <v>2.215217391304348</v>
      </c>
    </row>
    <row r="45" spans="1:5" ht="14.25">
      <c r="A45" s="34" t="s">
        <v>201</v>
      </c>
      <c r="B45" s="37" t="s">
        <v>202</v>
      </c>
      <c r="C45" s="36">
        <v>205</v>
      </c>
      <c r="D45" s="36">
        <v>244</v>
      </c>
      <c r="E45" s="15">
        <f t="shared" si="0"/>
        <v>0.8401639344262295</v>
      </c>
    </row>
    <row r="46" spans="1:5" ht="14.25">
      <c r="A46" s="34" t="s">
        <v>203</v>
      </c>
      <c r="B46" s="35" t="s">
        <v>204</v>
      </c>
      <c r="C46" s="36">
        <v>1335</v>
      </c>
      <c r="D46" s="36">
        <v>1070</v>
      </c>
      <c r="E46" s="15">
        <f t="shared" si="0"/>
        <v>1.2476635514018692</v>
      </c>
    </row>
    <row r="47" spans="1:5" ht="14.25">
      <c r="A47" s="34" t="s">
        <v>205</v>
      </c>
      <c r="B47" s="37" t="s">
        <v>142</v>
      </c>
      <c r="C47" s="36">
        <v>1335</v>
      </c>
      <c r="D47" s="36">
        <v>1070</v>
      </c>
      <c r="E47" s="15">
        <f t="shared" si="0"/>
        <v>1.2476635514018692</v>
      </c>
    </row>
    <row r="48" spans="1:5" ht="14.25">
      <c r="A48" s="34" t="s">
        <v>206</v>
      </c>
      <c r="B48" s="35" t="s">
        <v>207</v>
      </c>
      <c r="C48" s="36">
        <v>466</v>
      </c>
      <c r="D48" s="36">
        <v>491</v>
      </c>
      <c r="E48" s="15">
        <f t="shared" si="0"/>
        <v>0.9490835030549898</v>
      </c>
    </row>
    <row r="49" spans="1:5" ht="14.25">
      <c r="A49" s="34" t="s">
        <v>208</v>
      </c>
      <c r="B49" s="37" t="s">
        <v>140</v>
      </c>
      <c r="C49" s="36">
        <v>235</v>
      </c>
      <c r="D49" s="36">
        <v>314</v>
      </c>
      <c r="E49" s="15">
        <f t="shared" si="0"/>
        <v>0.7484076433121019</v>
      </c>
    </row>
    <row r="50" spans="1:5" ht="14.25">
      <c r="A50" s="34" t="s">
        <v>209</v>
      </c>
      <c r="B50" s="37" t="s">
        <v>210</v>
      </c>
      <c r="C50" s="36">
        <v>38</v>
      </c>
      <c r="D50" s="36">
        <v>53</v>
      </c>
      <c r="E50" s="15">
        <f t="shared" si="0"/>
        <v>0.7169811320754716</v>
      </c>
    </row>
    <row r="51" spans="1:5" ht="14.25">
      <c r="A51" s="34" t="s">
        <v>211</v>
      </c>
      <c r="B51" s="37" t="s">
        <v>212</v>
      </c>
      <c r="C51" s="36">
        <v>65</v>
      </c>
      <c r="D51" s="36">
        <v>39</v>
      </c>
      <c r="E51" s="15">
        <f t="shared" si="0"/>
        <v>1.6666666666666667</v>
      </c>
    </row>
    <row r="52" spans="1:5" ht="14.25">
      <c r="A52" s="34" t="s">
        <v>213</v>
      </c>
      <c r="B52" s="37" t="s">
        <v>197</v>
      </c>
      <c r="C52" s="36">
        <v>13</v>
      </c>
      <c r="D52" s="36">
        <v>13</v>
      </c>
      <c r="E52" s="15">
        <f t="shared" si="0"/>
        <v>1</v>
      </c>
    </row>
    <row r="53" spans="1:5" ht="14.25">
      <c r="A53" s="34" t="s">
        <v>214</v>
      </c>
      <c r="B53" s="37" t="s">
        <v>152</v>
      </c>
      <c r="C53" s="36">
        <v>115</v>
      </c>
      <c r="D53" s="36">
        <v>72</v>
      </c>
      <c r="E53" s="15">
        <f t="shared" si="0"/>
        <v>1.5972222222222223</v>
      </c>
    </row>
    <row r="54" spans="1:5" ht="14.25">
      <c r="A54" s="34" t="s">
        <v>215</v>
      </c>
      <c r="B54" s="35" t="s">
        <v>216</v>
      </c>
      <c r="C54" s="36">
        <v>2302</v>
      </c>
      <c r="D54" s="36">
        <v>2408</v>
      </c>
      <c r="E54" s="15">
        <f t="shared" si="0"/>
        <v>0.9559800664451827</v>
      </c>
    </row>
    <row r="55" spans="1:5" ht="14.25">
      <c r="A55" s="34" t="s">
        <v>217</v>
      </c>
      <c r="B55" s="37" t="s">
        <v>140</v>
      </c>
      <c r="C55" s="36">
        <v>1515</v>
      </c>
      <c r="D55" s="36">
        <v>1598</v>
      </c>
      <c r="E55" s="15">
        <f t="shared" si="0"/>
        <v>0.9480600750938674</v>
      </c>
    </row>
    <row r="56" spans="1:5" ht="14.25">
      <c r="A56" s="34" t="s">
        <v>218</v>
      </c>
      <c r="B56" s="37" t="s">
        <v>142</v>
      </c>
      <c r="C56" s="36">
        <v>650</v>
      </c>
      <c r="D56" s="36">
        <v>700</v>
      </c>
      <c r="E56" s="15">
        <f t="shared" si="0"/>
        <v>0.9285714285714286</v>
      </c>
    </row>
    <row r="57" spans="1:5" ht="14.25">
      <c r="A57" s="34" t="s">
        <v>219</v>
      </c>
      <c r="B57" s="37" t="s">
        <v>152</v>
      </c>
      <c r="C57" s="36">
        <v>137</v>
      </c>
      <c r="D57" s="36">
        <v>110</v>
      </c>
      <c r="E57" s="15">
        <f t="shared" si="0"/>
        <v>1.2454545454545454</v>
      </c>
    </row>
    <row r="58" spans="1:5" ht="14.25">
      <c r="A58" s="34" t="s">
        <v>220</v>
      </c>
      <c r="B58" s="35" t="s">
        <v>221</v>
      </c>
      <c r="C58" s="36">
        <v>965</v>
      </c>
      <c r="D58" s="36">
        <v>826</v>
      </c>
      <c r="E58" s="15">
        <f t="shared" si="0"/>
        <v>1.1682808716707023</v>
      </c>
    </row>
    <row r="59" spans="1:5" ht="14.25">
      <c r="A59" s="34" t="s">
        <v>222</v>
      </c>
      <c r="B59" s="37" t="s">
        <v>140</v>
      </c>
      <c r="C59" s="36">
        <v>532</v>
      </c>
      <c r="D59" s="36">
        <v>515</v>
      </c>
      <c r="E59" s="15">
        <f t="shared" si="0"/>
        <v>1.033009708737864</v>
      </c>
    </row>
    <row r="60" spans="1:5" ht="14.25">
      <c r="A60" s="34" t="s">
        <v>223</v>
      </c>
      <c r="B60" s="37" t="s">
        <v>142</v>
      </c>
      <c r="C60" s="36">
        <v>75</v>
      </c>
      <c r="D60" s="36">
        <v>54</v>
      </c>
      <c r="E60" s="15">
        <f t="shared" si="0"/>
        <v>1.3888888888888888</v>
      </c>
    </row>
    <row r="61" spans="1:5" ht="14.25">
      <c r="A61" s="34" t="s">
        <v>224</v>
      </c>
      <c r="B61" s="37" t="s">
        <v>152</v>
      </c>
      <c r="C61" s="36">
        <v>213</v>
      </c>
      <c r="D61" s="36">
        <v>130</v>
      </c>
      <c r="E61" s="15">
        <f t="shared" si="0"/>
        <v>1.6384615384615384</v>
      </c>
    </row>
    <row r="62" spans="1:5" ht="14.25">
      <c r="A62" s="34" t="s">
        <v>225</v>
      </c>
      <c r="B62" s="37" t="s">
        <v>226</v>
      </c>
      <c r="C62" s="36">
        <v>145</v>
      </c>
      <c r="D62" s="36">
        <v>127</v>
      </c>
      <c r="E62" s="15">
        <f t="shared" si="0"/>
        <v>1.141732283464567</v>
      </c>
    </row>
    <row r="63" spans="1:5" ht="14.25">
      <c r="A63" s="34" t="s">
        <v>227</v>
      </c>
      <c r="B63" s="35" t="s">
        <v>228</v>
      </c>
      <c r="C63" s="36">
        <v>11</v>
      </c>
      <c r="D63" s="36">
        <v>3</v>
      </c>
      <c r="E63" s="15">
        <f t="shared" si="0"/>
        <v>3.6666666666666665</v>
      </c>
    </row>
    <row r="64" spans="1:5" ht="14.25">
      <c r="A64" s="34" t="s">
        <v>229</v>
      </c>
      <c r="B64" s="37" t="s">
        <v>142</v>
      </c>
      <c r="C64" s="36">
        <v>11</v>
      </c>
      <c r="D64" s="36">
        <v>3</v>
      </c>
      <c r="E64" s="15">
        <f t="shared" si="0"/>
        <v>3.6666666666666665</v>
      </c>
    </row>
    <row r="65" spans="1:5" ht="14.25">
      <c r="A65" s="34" t="s">
        <v>230</v>
      </c>
      <c r="B65" s="35" t="s">
        <v>231</v>
      </c>
      <c r="C65" s="36">
        <v>32</v>
      </c>
      <c r="D65" s="36">
        <v>35</v>
      </c>
      <c r="E65" s="15">
        <f t="shared" si="0"/>
        <v>0.9142857142857143</v>
      </c>
    </row>
    <row r="66" spans="1:5" ht="14.25">
      <c r="A66" s="34" t="s">
        <v>232</v>
      </c>
      <c r="B66" s="37" t="s">
        <v>142</v>
      </c>
      <c r="C66" s="36">
        <v>32</v>
      </c>
      <c r="D66" s="36">
        <v>35</v>
      </c>
      <c r="E66" s="15">
        <f t="shared" si="0"/>
        <v>0.9142857142857143</v>
      </c>
    </row>
    <row r="67" spans="1:5" ht="14.25">
      <c r="A67" s="34" t="s">
        <v>233</v>
      </c>
      <c r="B67" s="37" t="s">
        <v>234</v>
      </c>
      <c r="C67" s="36"/>
      <c r="D67" s="36"/>
      <c r="E67" s="15"/>
    </row>
    <row r="68" spans="1:5" ht="14.25">
      <c r="A68" s="34" t="s">
        <v>235</v>
      </c>
      <c r="B68" s="35" t="s">
        <v>236</v>
      </c>
      <c r="C68" s="36">
        <v>364</v>
      </c>
      <c r="D68" s="36">
        <v>156</v>
      </c>
      <c r="E68" s="15">
        <f t="shared" si="0"/>
        <v>2.3333333333333335</v>
      </c>
    </row>
    <row r="69" spans="1:5" ht="14.25">
      <c r="A69" s="34" t="s">
        <v>237</v>
      </c>
      <c r="B69" s="37" t="s">
        <v>140</v>
      </c>
      <c r="C69" s="36">
        <v>144</v>
      </c>
      <c r="D69" s="36">
        <v>132</v>
      </c>
      <c r="E69" s="15">
        <f t="shared" si="0"/>
        <v>1.0909090909090908</v>
      </c>
    </row>
    <row r="70" spans="1:5" ht="14.25">
      <c r="A70" s="34" t="s">
        <v>238</v>
      </c>
      <c r="B70" s="37" t="s">
        <v>239</v>
      </c>
      <c r="C70" s="36">
        <v>220</v>
      </c>
      <c r="D70" s="36">
        <v>24</v>
      </c>
      <c r="E70" s="15">
        <f aca="true" t="shared" si="1" ref="E70:E133">C70/D70</f>
        <v>9.166666666666666</v>
      </c>
    </row>
    <row r="71" spans="1:5" ht="14.25">
      <c r="A71" s="34" t="s">
        <v>240</v>
      </c>
      <c r="B71" s="35" t="s">
        <v>241</v>
      </c>
      <c r="C71" s="36">
        <v>166</v>
      </c>
      <c r="D71" s="36">
        <v>154</v>
      </c>
      <c r="E71" s="15">
        <f t="shared" si="1"/>
        <v>1.077922077922078</v>
      </c>
    </row>
    <row r="72" spans="1:5" ht="14.25">
      <c r="A72" s="34" t="s">
        <v>242</v>
      </c>
      <c r="B72" s="37" t="s">
        <v>140</v>
      </c>
      <c r="C72" s="36">
        <v>111</v>
      </c>
      <c r="D72" s="36">
        <v>86</v>
      </c>
      <c r="E72" s="15">
        <f t="shared" si="1"/>
        <v>1.2906976744186047</v>
      </c>
    </row>
    <row r="73" spans="1:5" ht="14.25">
      <c r="A73" s="34" t="s">
        <v>243</v>
      </c>
      <c r="B73" s="37" t="s">
        <v>142</v>
      </c>
      <c r="C73" s="36">
        <v>28</v>
      </c>
      <c r="D73" s="36">
        <v>41</v>
      </c>
      <c r="E73" s="15">
        <f t="shared" si="1"/>
        <v>0.6829268292682927</v>
      </c>
    </row>
    <row r="74" spans="1:5" ht="14.25">
      <c r="A74" s="34" t="s">
        <v>244</v>
      </c>
      <c r="B74" s="37" t="s">
        <v>245</v>
      </c>
      <c r="C74" s="36">
        <v>27</v>
      </c>
      <c r="D74" s="36">
        <v>27</v>
      </c>
      <c r="E74" s="15">
        <f t="shared" si="1"/>
        <v>1</v>
      </c>
    </row>
    <row r="75" spans="1:5" ht="14.25">
      <c r="A75" s="34" t="s">
        <v>246</v>
      </c>
      <c r="B75" s="35" t="s">
        <v>247</v>
      </c>
      <c r="C75" s="36">
        <v>1015</v>
      </c>
      <c r="D75" s="36">
        <v>964</v>
      </c>
      <c r="E75" s="15">
        <f t="shared" si="1"/>
        <v>1.0529045643153527</v>
      </c>
    </row>
    <row r="76" spans="1:5" ht="14.25">
      <c r="A76" s="34" t="s">
        <v>248</v>
      </c>
      <c r="B76" s="37" t="s">
        <v>140</v>
      </c>
      <c r="C76" s="36">
        <v>512</v>
      </c>
      <c r="D76" s="36">
        <v>374</v>
      </c>
      <c r="E76" s="15">
        <f t="shared" si="1"/>
        <v>1.3689839572192513</v>
      </c>
    </row>
    <row r="77" spans="1:5" ht="14.25">
      <c r="A77" s="34" t="s">
        <v>249</v>
      </c>
      <c r="B77" s="37" t="s">
        <v>142</v>
      </c>
      <c r="C77" s="36">
        <v>442</v>
      </c>
      <c r="D77" s="36">
        <v>478</v>
      </c>
      <c r="E77" s="15">
        <f t="shared" si="1"/>
        <v>0.9246861924686193</v>
      </c>
    </row>
    <row r="78" spans="1:5" ht="14.25">
      <c r="A78" s="34" t="s">
        <v>250</v>
      </c>
      <c r="B78" s="37" t="s">
        <v>251</v>
      </c>
      <c r="C78" s="36">
        <v>46</v>
      </c>
      <c r="D78" s="36">
        <v>87</v>
      </c>
      <c r="E78" s="15">
        <f t="shared" si="1"/>
        <v>0.5287356321839081</v>
      </c>
    </row>
    <row r="79" spans="1:5" ht="14.25">
      <c r="A79" s="34" t="s">
        <v>252</v>
      </c>
      <c r="B79" s="37" t="s">
        <v>152</v>
      </c>
      <c r="C79" s="36">
        <v>15</v>
      </c>
      <c r="D79" s="36"/>
      <c r="E79" s="15"/>
    </row>
    <row r="80" spans="1:5" ht="14.25">
      <c r="A80" s="34" t="s">
        <v>253</v>
      </c>
      <c r="B80" s="37" t="s">
        <v>254</v>
      </c>
      <c r="C80" s="36"/>
      <c r="D80" s="36">
        <v>25</v>
      </c>
      <c r="E80" s="15">
        <f t="shared" si="1"/>
        <v>0</v>
      </c>
    </row>
    <row r="81" spans="1:5" ht="14.25">
      <c r="A81" s="34" t="s">
        <v>255</v>
      </c>
      <c r="B81" s="35" t="s">
        <v>256</v>
      </c>
      <c r="C81" s="36">
        <v>1712</v>
      </c>
      <c r="D81" s="36">
        <v>1770</v>
      </c>
      <c r="E81" s="15">
        <f t="shared" si="1"/>
        <v>0.9672316384180791</v>
      </c>
    </row>
    <row r="82" spans="1:5" ht="14.25">
      <c r="A82" s="34" t="s">
        <v>257</v>
      </c>
      <c r="B82" s="37" t="s">
        <v>140</v>
      </c>
      <c r="C82" s="36">
        <v>756</v>
      </c>
      <c r="D82" s="36">
        <v>913</v>
      </c>
      <c r="E82" s="15">
        <f t="shared" si="1"/>
        <v>0.828039430449069</v>
      </c>
    </row>
    <row r="83" spans="1:5" ht="14.25">
      <c r="A83" s="34" t="s">
        <v>258</v>
      </c>
      <c r="B83" s="37" t="s">
        <v>142</v>
      </c>
      <c r="C83" s="36">
        <v>809</v>
      </c>
      <c r="D83" s="36">
        <v>857</v>
      </c>
      <c r="E83" s="15">
        <f t="shared" si="1"/>
        <v>0.9439906651108518</v>
      </c>
    </row>
    <row r="84" spans="1:5" ht="14.25">
      <c r="A84" s="34" t="s">
        <v>259</v>
      </c>
      <c r="B84" s="37" t="s">
        <v>152</v>
      </c>
      <c r="C84" s="36">
        <v>147</v>
      </c>
      <c r="D84" s="36"/>
      <c r="E84" s="15"/>
    </row>
    <row r="85" spans="1:5" ht="14.25">
      <c r="A85" s="34" t="s">
        <v>260</v>
      </c>
      <c r="B85" s="35" t="s">
        <v>261</v>
      </c>
      <c r="C85" s="36">
        <v>2117</v>
      </c>
      <c r="D85" s="36">
        <v>1961</v>
      </c>
      <c r="E85" s="15">
        <f t="shared" si="1"/>
        <v>1.07955124936257</v>
      </c>
    </row>
    <row r="86" spans="1:5" ht="14.25">
      <c r="A86" s="34" t="s">
        <v>262</v>
      </c>
      <c r="B86" s="37" t="s">
        <v>140</v>
      </c>
      <c r="C86" s="36">
        <v>420</v>
      </c>
      <c r="D86" s="36">
        <v>395</v>
      </c>
      <c r="E86" s="15">
        <f t="shared" si="1"/>
        <v>1.0632911392405062</v>
      </c>
    </row>
    <row r="87" spans="1:5" ht="14.25">
      <c r="A87" s="34" t="s">
        <v>263</v>
      </c>
      <c r="B87" s="37" t="s">
        <v>142</v>
      </c>
      <c r="C87" s="36">
        <v>1540</v>
      </c>
      <c r="D87" s="36">
        <v>1566</v>
      </c>
      <c r="E87" s="15">
        <f t="shared" si="1"/>
        <v>0.9833971902937421</v>
      </c>
    </row>
    <row r="88" spans="1:5" ht="14.25">
      <c r="A88" s="34">
        <v>2013250</v>
      </c>
      <c r="B88" s="37" t="s">
        <v>152</v>
      </c>
      <c r="C88" s="36">
        <v>147</v>
      </c>
      <c r="D88" s="36">
        <v>0</v>
      </c>
      <c r="E88" s="15"/>
    </row>
    <row r="89" spans="1:5" ht="14.25">
      <c r="A89" s="34" t="s">
        <v>264</v>
      </c>
      <c r="B89" s="35" t="s">
        <v>265</v>
      </c>
      <c r="C89" s="36">
        <v>577</v>
      </c>
      <c r="D89" s="36">
        <v>604</v>
      </c>
      <c r="E89" s="15">
        <f t="shared" si="1"/>
        <v>0.9552980132450332</v>
      </c>
    </row>
    <row r="90" spans="1:5" ht="14.25">
      <c r="A90" s="34" t="s">
        <v>266</v>
      </c>
      <c r="B90" s="37" t="s">
        <v>140</v>
      </c>
      <c r="C90" s="36">
        <v>351</v>
      </c>
      <c r="D90" s="36">
        <v>338</v>
      </c>
      <c r="E90" s="15">
        <f t="shared" si="1"/>
        <v>1.0384615384615385</v>
      </c>
    </row>
    <row r="91" spans="1:5" ht="14.25">
      <c r="A91" s="34" t="s">
        <v>267</v>
      </c>
      <c r="B91" s="37" t="s">
        <v>142</v>
      </c>
      <c r="C91" s="36">
        <v>71</v>
      </c>
      <c r="D91" s="36">
        <v>85</v>
      </c>
      <c r="E91" s="15">
        <f t="shared" si="1"/>
        <v>0.8352941176470589</v>
      </c>
    </row>
    <row r="92" spans="1:5" ht="14.25">
      <c r="A92" s="34" t="s">
        <v>268</v>
      </c>
      <c r="B92" s="37" t="s">
        <v>152</v>
      </c>
      <c r="C92" s="36">
        <v>55</v>
      </c>
      <c r="D92" s="36">
        <v>31</v>
      </c>
      <c r="E92" s="15">
        <f t="shared" si="1"/>
        <v>1.7741935483870968</v>
      </c>
    </row>
    <row r="93" spans="1:5" ht="14.25">
      <c r="A93" s="34" t="s">
        <v>269</v>
      </c>
      <c r="B93" s="37" t="s">
        <v>270</v>
      </c>
      <c r="C93" s="36">
        <v>100</v>
      </c>
      <c r="D93" s="36">
        <v>150</v>
      </c>
      <c r="E93" s="15">
        <f t="shared" si="1"/>
        <v>0.6666666666666666</v>
      </c>
    </row>
    <row r="94" spans="1:5" ht="14.25">
      <c r="A94" s="34" t="s">
        <v>271</v>
      </c>
      <c r="B94" s="35" t="s">
        <v>272</v>
      </c>
      <c r="C94" s="36">
        <v>539</v>
      </c>
      <c r="D94" s="36">
        <v>417</v>
      </c>
      <c r="E94" s="15">
        <f t="shared" si="1"/>
        <v>1.2925659472422062</v>
      </c>
    </row>
    <row r="95" spans="1:5" ht="14.25">
      <c r="A95" s="34" t="s">
        <v>273</v>
      </c>
      <c r="B95" s="37" t="s">
        <v>140</v>
      </c>
      <c r="C95" s="36">
        <v>296</v>
      </c>
      <c r="D95" s="36">
        <v>281</v>
      </c>
      <c r="E95" s="15">
        <f t="shared" si="1"/>
        <v>1.0533807829181494</v>
      </c>
    </row>
    <row r="96" spans="1:5" ht="14.25">
      <c r="A96" s="34" t="s">
        <v>274</v>
      </c>
      <c r="B96" s="37" t="s">
        <v>142</v>
      </c>
      <c r="C96" s="36">
        <v>18</v>
      </c>
      <c r="D96" s="36">
        <v>23</v>
      </c>
      <c r="E96" s="15">
        <f t="shared" si="1"/>
        <v>0.782608695652174</v>
      </c>
    </row>
    <row r="97" spans="1:5" ht="14.25">
      <c r="A97" s="34" t="s">
        <v>275</v>
      </c>
      <c r="B97" s="37" t="s">
        <v>276</v>
      </c>
      <c r="C97" s="36">
        <v>24</v>
      </c>
      <c r="D97" s="36">
        <v>21</v>
      </c>
      <c r="E97" s="15">
        <f t="shared" si="1"/>
        <v>1.1428571428571428</v>
      </c>
    </row>
    <row r="98" spans="1:5" ht="14.25">
      <c r="A98" s="34" t="s">
        <v>277</v>
      </c>
      <c r="B98" s="37" t="s">
        <v>278</v>
      </c>
      <c r="C98" s="36">
        <v>201</v>
      </c>
      <c r="D98" s="36">
        <v>92</v>
      </c>
      <c r="E98" s="15">
        <f t="shared" si="1"/>
        <v>2.1847826086956523</v>
      </c>
    </row>
    <row r="99" spans="1:5" ht="14.25">
      <c r="A99" s="34" t="s">
        <v>279</v>
      </c>
      <c r="B99" s="35" t="s">
        <v>280</v>
      </c>
      <c r="C99" s="36">
        <v>2071</v>
      </c>
      <c r="D99" s="36">
        <v>2272</v>
      </c>
      <c r="E99" s="15">
        <f t="shared" si="1"/>
        <v>0.9115316901408451</v>
      </c>
    </row>
    <row r="100" spans="1:5" ht="14.25">
      <c r="A100" s="34" t="s">
        <v>281</v>
      </c>
      <c r="B100" s="37" t="s">
        <v>140</v>
      </c>
      <c r="C100" s="36">
        <v>1411</v>
      </c>
      <c r="D100" s="36">
        <v>1228</v>
      </c>
      <c r="E100" s="15">
        <f t="shared" si="1"/>
        <v>1.1490228013029316</v>
      </c>
    </row>
    <row r="101" spans="1:5" ht="14.25">
      <c r="A101" s="34" t="s">
        <v>282</v>
      </c>
      <c r="B101" s="37" t="s">
        <v>142</v>
      </c>
      <c r="C101" s="36">
        <v>592</v>
      </c>
      <c r="D101" s="36">
        <v>870</v>
      </c>
      <c r="E101" s="15">
        <f t="shared" si="1"/>
        <v>0.6804597701149425</v>
      </c>
    </row>
    <row r="102" spans="1:5" ht="14.25">
      <c r="A102" s="34" t="s">
        <v>283</v>
      </c>
      <c r="B102" s="37" t="s">
        <v>152</v>
      </c>
      <c r="C102" s="36">
        <v>68</v>
      </c>
      <c r="D102" s="36">
        <v>174</v>
      </c>
      <c r="E102" s="15">
        <f t="shared" si="1"/>
        <v>0.39080459770114945</v>
      </c>
    </row>
    <row r="103" spans="1:5" ht="14.25">
      <c r="A103" s="34" t="s">
        <v>284</v>
      </c>
      <c r="B103" s="35" t="s">
        <v>285</v>
      </c>
      <c r="C103" s="36">
        <v>3395</v>
      </c>
      <c r="D103" s="36">
        <v>3206</v>
      </c>
      <c r="E103" s="15">
        <f t="shared" si="1"/>
        <v>1.0589519650655022</v>
      </c>
    </row>
    <row r="104" spans="1:5" ht="14.25">
      <c r="A104" s="34" t="s">
        <v>286</v>
      </c>
      <c r="B104" s="37" t="s">
        <v>140</v>
      </c>
      <c r="C104" s="36">
        <v>2262</v>
      </c>
      <c r="D104" s="36">
        <v>2042</v>
      </c>
      <c r="E104" s="15">
        <f t="shared" si="1"/>
        <v>1.1077375122428992</v>
      </c>
    </row>
    <row r="105" spans="1:5" ht="14.25">
      <c r="A105" s="34" t="s">
        <v>287</v>
      </c>
      <c r="B105" s="37" t="s">
        <v>142</v>
      </c>
      <c r="C105" s="36">
        <v>31</v>
      </c>
      <c r="D105" s="36">
        <v>52</v>
      </c>
      <c r="E105" s="15">
        <f t="shared" si="1"/>
        <v>0.5961538461538461</v>
      </c>
    </row>
    <row r="106" spans="1:5" ht="14.25">
      <c r="A106" s="34" t="s">
        <v>288</v>
      </c>
      <c r="B106" s="37" t="s">
        <v>289</v>
      </c>
      <c r="C106" s="36">
        <v>67</v>
      </c>
      <c r="D106" s="36">
        <v>130</v>
      </c>
      <c r="E106" s="15">
        <f t="shared" si="1"/>
        <v>0.5153846153846153</v>
      </c>
    </row>
    <row r="107" spans="1:5" ht="14.25">
      <c r="A107" s="34" t="s">
        <v>290</v>
      </c>
      <c r="B107" s="37" t="s">
        <v>291</v>
      </c>
      <c r="C107" s="36">
        <v>43</v>
      </c>
      <c r="D107" s="36">
        <v>48</v>
      </c>
      <c r="E107" s="15">
        <f t="shared" si="1"/>
        <v>0.8958333333333334</v>
      </c>
    </row>
    <row r="108" spans="1:5" ht="14.25">
      <c r="A108" s="34" t="s">
        <v>292</v>
      </c>
      <c r="B108" s="37" t="s">
        <v>197</v>
      </c>
      <c r="C108" s="36">
        <v>1</v>
      </c>
      <c r="D108" s="36">
        <v>1</v>
      </c>
      <c r="E108" s="15">
        <f t="shared" si="1"/>
        <v>1</v>
      </c>
    </row>
    <row r="109" spans="1:5" ht="14.25">
      <c r="A109" s="34" t="s">
        <v>293</v>
      </c>
      <c r="B109" s="37" t="s">
        <v>294</v>
      </c>
      <c r="C109" s="36">
        <v>5</v>
      </c>
      <c r="D109" s="36">
        <v>5</v>
      </c>
      <c r="E109" s="15">
        <f t="shared" si="1"/>
        <v>1</v>
      </c>
    </row>
    <row r="110" spans="1:5" ht="14.25">
      <c r="A110" s="34" t="s">
        <v>295</v>
      </c>
      <c r="B110" s="37" t="s">
        <v>296</v>
      </c>
      <c r="C110" s="36">
        <v>309</v>
      </c>
      <c r="D110" s="36">
        <v>308</v>
      </c>
      <c r="E110" s="15">
        <f t="shared" si="1"/>
        <v>1.0032467532467533</v>
      </c>
    </row>
    <row r="111" spans="1:5" ht="14.25">
      <c r="A111" s="34" t="s">
        <v>297</v>
      </c>
      <c r="B111" s="37" t="s">
        <v>152</v>
      </c>
      <c r="C111" s="36">
        <v>675</v>
      </c>
      <c r="D111" s="36">
        <v>609</v>
      </c>
      <c r="E111" s="15">
        <f t="shared" si="1"/>
        <v>1.1083743842364533</v>
      </c>
    </row>
    <row r="112" spans="1:5" ht="14.25">
      <c r="A112" s="34" t="s">
        <v>298</v>
      </c>
      <c r="B112" s="37" t="s">
        <v>299</v>
      </c>
      <c r="C112" s="36">
        <v>2</v>
      </c>
      <c r="D112" s="36">
        <v>11</v>
      </c>
      <c r="E112" s="15">
        <f t="shared" si="1"/>
        <v>0.18181818181818182</v>
      </c>
    </row>
    <row r="113" spans="1:5" ht="14.25">
      <c r="A113" s="34" t="s">
        <v>300</v>
      </c>
      <c r="B113" s="35" t="s">
        <v>301</v>
      </c>
      <c r="C113" s="36">
        <v>2395</v>
      </c>
      <c r="D113" s="36">
        <v>1597</v>
      </c>
      <c r="E113" s="15">
        <f t="shared" si="1"/>
        <v>1.4996869129618033</v>
      </c>
    </row>
    <row r="114" spans="1:5" ht="14.25">
      <c r="A114" s="34" t="s">
        <v>302</v>
      </c>
      <c r="B114" s="37" t="s">
        <v>303</v>
      </c>
      <c r="C114" s="36">
        <v>2395</v>
      </c>
      <c r="D114" s="36">
        <v>1597</v>
      </c>
      <c r="E114" s="15">
        <f t="shared" si="1"/>
        <v>1.4996869129618033</v>
      </c>
    </row>
    <row r="115" spans="1:5" ht="14.25">
      <c r="A115" s="34" t="s">
        <v>304</v>
      </c>
      <c r="B115" s="35" t="s">
        <v>305</v>
      </c>
      <c r="C115" s="36">
        <v>461</v>
      </c>
      <c r="D115" s="36">
        <v>418</v>
      </c>
      <c r="E115" s="15">
        <f t="shared" si="1"/>
        <v>1.1028708133971292</v>
      </c>
    </row>
    <row r="116" spans="1:5" ht="14.25">
      <c r="A116" s="34" t="s">
        <v>306</v>
      </c>
      <c r="B116" s="35" t="s">
        <v>307</v>
      </c>
      <c r="C116" s="36">
        <v>177</v>
      </c>
      <c r="D116" s="36">
        <v>254</v>
      </c>
      <c r="E116" s="15">
        <f t="shared" si="1"/>
        <v>0.6968503937007874</v>
      </c>
    </row>
    <row r="117" spans="1:5" ht="14.25">
      <c r="A117" s="34" t="s">
        <v>308</v>
      </c>
      <c r="B117" s="37" t="s">
        <v>309</v>
      </c>
      <c r="C117" s="36">
        <v>0</v>
      </c>
      <c r="D117" s="36">
        <v>75</v>
      </c>
      <c r="E117" s="15">
        <f t="shared" si="1"/>
        <v>0</v>
      </c>
    </row>
    <row r="118" spans="1:5" ht="14.25">
      <c r="A118" s="34" t="s">
        <v>310</v>
      </c>
      <c r="B118" s="37" t="s">
        <v>311</v>
      </c>
      <c r="C118" s="36">
        <v>177</v>
      </c>
      <c r="D118" s="36">
        <v>179</v>
      </c>
      <c r="E118" s="15">
        <f t="shared" si="1"/>
        <v>0.9888268156424581</v>
      </c>
    </row>
    <row r="119" spans="1:5" ht="14.25">
      <c r="A119" s="34" t="s">
        <v>312</v>
      </c>
      <c r="B119" s="35" t="s">
        <v>313</v>
      </c>
      <c r="C119" s="36">
        <v>284</v>
      </c>
      <c r="D119" s="36">
        <v>164</v>
      </c>
      <c r="E119" s="15">
        <f t="shared" si="1"/>
        <v>1.7317073170731707</v>
      </c>
    </row>
    <row r="120" spans="1:5" ht="14.25">
      <c r="A120" s="34" t="s">
        <v>314</v>
      </c>
      <c r="B120" s="37" t="s">
        <v>315</v>
      </c>
      <c r="C120" s="36">
        <v>284</v>
      </c>
      <c r="D120" s="36">
        <v>164</v>
      </c>
      <c r="E120" s="15">
        <f t="shared" si="1"/>
        <v>1.7317073170731707</v>
      </c>
    </row>
    <row r="121" spans="1:5" ht="14.25">
      <c r="A121" s="34" t="s">
        <v>316</v>
      </c>
      <c r="B121" s="35" t="s">
        <v>317</v>
      </c>
      <c r="C121" s="36">
        <v>18461</v>
      </c>
      <c r="D121" s="36">
        <v>15623</v>
      </c>
      <c r="E121" s="15">
        <f t="shared" si="1"/>
        <v>1.1816552518722396</v>
      </c>
    </row>
    <row r="122" spans="1:5" ht="14.25">
      <c r="A122" s="34" t="s">
        <v>318</v>
      </c>
      <c r="B122" s="35" t="s">
        <v>319</v>
      </c>
      <c r="C122" s="36">
        <v>0</v>
      </c>
      <c r="D122" s="36">
        <v>55</v>
      </c>
      <c r="E122" s="15">
        <f t="shared" si="1"/>
        <v>0</v>
      </c>
    </row>
    <row r="123" spans="1:5" ht="14.25">
      <c r="A123" s="34" t="s">
        <v>320</v>
      </c>
      <c r="B123" s="37" t="s">
        <v>321</v>
      </c>
      <c r="C123" s="36">
        <v>0</v>
      </c>
      <c r="D123" s="36">
        <v>55</v>
      </c>
      <c r="E123" s="15">
        <f t="shared" si="1"/>
        <v>0</v>
      </c>
    </row>
    <row r="124" spans="1:5" ht="14.25">
      <c r="A124" s="34" t="s">
        <v>322</v>
      </c>
      <c r="B124" s="35" t="s">
        <v>323</v>
      </c>
      <c r="C124" s="36">
        <v>16093</v>
      </c>
      <c r="D124" s="36">
        <v>13947</v>
      </c>
      <c r="E124" s="15">
        <f t="shared" si="1"/>
        <v>1.1538682153868216</v>
      </c>
    </row>
    <row r="125" spans="1:5" ht="14.25">
      <c r="A125" s="34" t="s">
        <v>324</v>
      </c>
      <c r="B125" s="37" t="s">
        <v>140</v>
      </c>
      <c r="C125" s="36">
        <v>11999</v>
      </c>
      <c r="D125" s="36">
        <v>10561</v>
      </c>
      <c r="E125" s="15">
        <f t="shared" si="1"/>
        <v>1.136161348357163</v>
      </c>
    </row>
    <row r="126" spans="1:5" ht="14.25">
      <c r="A126" s="34" t="s">
        <v>325</v>
      </c>
      <c r="B126" s="37" t="s">
        <v>142</v>
      </c>
      <c r="C126" s="36">
        <v>10</v>
      </c>
      <c r="D126" s="36">
        <v>0</v>
      </c>
      <c r="E126" s="15"/>
    </row>
    <row r="127" spans="1:5" ht="14.25">
      <c r="A127" s="34" t="s">
        <v>326</v>
      </c>
      <c r="B127" s="37" t="s">
        <v>197</v>
      </c>
      <c r="C127" s="36">
        <v>1832</v>
      </c>
      <c r="D127" s="36">
        <v>0</v>
      </c>
      <c r="E127" s="15"/>
    </row>
    <row r="128" spans="1:5" ht="14.25">
      <c r="A128" s="34" t="s">
        <v>327</v>
      </c>
      <c r="B128" s="37" t="s">
        <v>328</v>
      </c>
      <c r="C128" s="36">
        <v>1046</v>
      </c>
      <c r="D128" s="36">
        <v>2244</v>
      </c>
      <c r="E128" s="15">
        <f t="shared" si="1"/>
        <v>0.4661319073083779</v>
      </c>
    </row>
    <row r="129" spans="1:5" ht="14.25">
      <c r="A129" s="34" t="s">
        <v>329</v>
      </c>
      <c r="B129" s="37" t="s">
        <v>152</v>
      </c>
      <c r="C129" s="36">
        <v>255</v>
      </c>
      <c r="D129" s="36">
        <v>142</v>
      </c>
      <c r="E129" s="15">
        <f t="shared" si="1"/>
        <v>1.795774647887324</v>
      </c>
    </row>
    <row r="130" spans="1:5" ht="14.25">
      <c r="A130" s="34" t="s">
        <v>330</v>
      </c>
      <c r="B130" s="37" t="s">
        <v>331</v>
      </c>
      <c r="C130" s="36">
        <v>951</v>
      </c>
      <c r="D130" s="36">
        <v>1000</v>
      </c>
      <c r="E130" s="15">
        <f t="shared" si="1"/>
        <v>0.951</v>
      </c>
    </row>
    <row r="131" spans="1:5" ht="14.25">
      <c r="A131" s="34" t="s">
        <v>332</v>
      </c>
      <c r="B131" s="35" t="s">
        <v>333</v>
      </c>
      <c r="C131" s="36">
        <v>1827</v>
      </c>
      <c r="D131" s="36">
        <v>1611</v>
      </c>
      <c r="E131" s="15">
        <f t="shared" si="1"/>
        <v>1.1340782122905029</v>
      </c>
    </row>
    <row r="132" spans="1:5" ht="14.25">
      <c r="A132" s="34" t="s">
        <v>334</v>
      </c>
      <c r="B132" s="37" t="s">
        <v>140</v>
      </c>
      <c r="C132" s="36">
        <v>1356</v>
      </c>
      <c r="D132" s="36">
        <v>1059</v>
      </c>
      <c r="E132" s="15">
        <f t="shared" si="1"/>
        <v>1.2804532577903682</v>
      </c>
    </row>
    <row r="133" spans="1:5" ht="14.25">
      <c r="A133" s="34" t="s">
        <v>335</v>
      </c>
      <c r="B133" s="37" t="s">
        <v>336</v>
      </c>
      <c r="C133" s="36">
        <v>86</v>
      </c>
      <c r="D133" s="36">
        <v>165</v>
      </c>
      <c r="E133" s="15">
        <f t="shared" si="1"/>
        <v>0.5212121212121212</v>
      </c>
    </row>
    <row r="134" spans="1:5" ht="14.25">
      <c r="A134" s="34" t="s">
        <v>337</v>
      </c>
      <c r="B134" s="37" t="s">
        <v>338</v>
      </c>
      <c r="C134" s="36">
        <v>103</v>
      </c>
      <c r="D134" s="36">
        <v>70</v>
      </c>
      <c r="E134" s="15">
        <f aca="true" t="shared" si="2" ref="E134:E197">C134/D134</f>
        <v>1.4714285714285715</v>
      </c>
    </row>
    <row r="135" spans="1:5" ht="14.25">
      <c r="A135" s="34" t="s">
        <v>339</v>
      </c>
      <c r="B135" s="37" t="s">
        <v>340</v>
      </c>
      <c r="C135" s="36">
        <v>64</v>
      </c>
      <c r="D135" s="36">
        <v>78</v>
      </c>
      <c r="E135" s="15">
        <f t="shared" si="2"/>
        <v>0.8205128205128205</v>
      </c>
    </row>
    <row r="136" spans="1:5" ht="14.25">
      <c r="A136" s="34" t="s">
        <v>341</v>
      </c>
      <c r="B136" s="37" t="s">
        <v>342</v>
      </c>
      <c r="C136" s="36">
        <v>207</v>
      </c>
      <c r="D136" s="36">
        <v>229</v>
      </c>
      <c r="E136" s="15">
        <f t="shared" si="2"/>
        <v>0.9039301310043668</v>
      </c>
    </row>
    <row r="137" spans="1:5" ht="14.25">
      <c r="A137" s="34" t="s">
        <v>343</v>
      </c>
      <c r="B137" s="37" t="s">
        <v>344</v>
      </c>
      <c r="C137" s="36">
        <v>10</v>
      </c>
      <c r="D137" s="36">
        <v>10</v>
      </c>
      <c r="E137" s="15">
        <f t="shared" si="2"/>
        <v>1</v>
      </c>
    </row>
    <row r="138" spans="1:5" ht="14.25">
      <c r="A138" s="34" t="s">
        <v>345</v>
      </c>
      <c r="B138" s="35" t="s">
        <v>346</v>
      </c>
      <c r="C138" s="36">
        <v>412</v>
      </c>
      <c r="D138" s="36">
        <v>10</v>
      </c>
      <c r="E138" s="15">
        <f t="shared" si="2"/>
        <v>41.2</v>
      </c>
    </row>
    <row r="139" spans="1:5" ht="14.25">
      <c r="A139" s="34" t="s">
        <v>347</v>
      </c>
      <c r="B139" s="37" t="s">
        <v>348</v>
      </c>
      <c r="C139" s="36">
        <v>412</v>
      </c>
      <c r="D139" s="36">
        <v>10</v>
      </c>
      <c r="E139" s="15">
        <f t="shared" si="2"/>
        <v>41.2</v>
      </c>
    </row>
    <row r="140" spans="1:5" ht="14.25">
      <c r="A140" s="34" t="s">
        <v>349</v>
      </c>
      <c r="B140" s="35" t="s">
        <v>350</v>
      </c>
      <c r="C140" s="36">
        <v>116339</v>
      </c>
      <c r="D140" s="36">
        <v>112599</v>
      </c>
      <c r="E140" s="15">
        <f t="shared" si="2"/>
        <v>1.0332152150551959</v>
      </c>
    </row>
    <row r="141" spans="1:5" ht="14.25">
      <c r="A141" s="34" t="s">
        <v>351</v>
      </c>
      <c r="B141" s="35" t="s">
        <v>352</v>
      </c>
      <c r="C141" s="36">
        <v>2654</v>
      </c>
      <c r="D141" s="36">
        <v>1529</v>
      </c>
      <c r="E141" s="15">
        <f t="shared" si="2"/>
        <v>1.7357750163505559</v>
      </c>
    </row>
    <row r="142" spans="1:5" ht="14.25">
      <c r="A142" s="34" t="s">
        <v>353</v>
      </c>
      <c r="B142" s="37" t="s">
        <v>140</v>
      </c>
      <c r="C142" s="36">
        <v>159</v>
      </c>
      <c r="D142" s="36">
        <v>157</v>
      </c>
      <c r="E142" s="15">
        <f t="shared" si="2"/>
        <v>1.0127388535031847</v>
      </c>
    </row>
    <row r="143" spans="1:5" ht="14.25">
      <c r="A143" s="34" t="s">
        <v>354</v>
      </c>
      <c r="B143" s="37" t="s">
        <v>142</v>
      </c>
      <c r="C143" s="36">
        <v>2495</v>
      </c>
      <c r="D143" s="36">
        <v>1206</v>
      </c>
      <c r="E143" s="15">
        <f t="shared" si="2"/>
        <v>2.068822553897181</v>
      </c>
    </row>
    <row r="144" spans="1:5" ht="14.25">
      <c r="A144" s="34" t="s">
        <v>355</v>
      </c>
      <c r="B144" s="37" t="s">
        <v>356</v>
      </c>
      <c r="C144" s="36">
        <v>0</v>
      </c>
      <c r="D144" s="36">
        <v>166</v>
      </c>
      <c r="E144" s="15">
        <f t="shared" si="2"/>
        <v>0</v>
      </c>
    </row>
    <row r="145" spans="1:5" ht="14.25">
      <c r="A145" s="34" t="s">
        <v>357</v>
      </c>
      <c r="B145" s="35" t="s">
        <v>358</v>
      </c>
      <c r="C145" s="36">
        <v>106215</v>
      </c>
      <c r="D145" s="36">
        <v>105157</v>
      </c>
      <c r="E145" s="15">
        <f t="shared" si="2"/>
        <v>1.0100611466664131</v>
      </c>
    </row>
    <row r="146" spans="1:5" ht="14.25">
      <c r="A146" s="34" t="s">
        <v>359</v>
      </c>
      <c r="B146" s="37" t="s">
        <v>360</v>
      </c>
      <c r="C146" s="36">
        <v>6791</v>
      </c>
      <c r="D146" s="36">
        <v>6411</v>
      </c>
      <c r="E146" s="15">
        <f t="shared" si="2"/>
        <v>1.0592731243175793</v>
      </c>
    </row>
    <row r="147" spans="1:5" ht="14.25">
      <c r="A147" s="34" t="s">
        <v>361</v>
      </c>
      <c r="B147" s="37" t="s">
        <v>362</v>
      </c>
      <c r="C147" s="36">
        <v>46422</v>
      </c>
      <c r="D147" s="36">
        <v>32244</v>
      </c>
      <c r="E147" s="15">
        <f t="shared" si="2"/>
        <v>1.4397097134350576</v>
      </c>
    </row>
    <row r="148" spans="1:5" ht="14.25">
      <c r="A148" s="34" t="s">
        <v>363</v>
      </c>
      <c r="B148" s="37" t="s">
        <v>364</v>
      </c>
      <c r="C148" s="36">
        <v>24697</v>
      </c>
      <c r="D148" s="36">
        <v>19851</v>
      </c>
      <c r="E148" s="15">
        <f t="shared" si="2"/>
        <v>1.2441186841972696</v>
      </c>
    </row>
    <row r="149" spans="1:5" ht="14.25">
      <c r="A149" s="34" t="s">
        <v>365</v>
      </c>
      <c r="B149" s="37" t="s">
        <v>366</v>
      </c>
      <c r="C149" s="36">
        <v>25929</v>
      </c>
      <c r="D149" s="36">
        <v>14972</v>
      </c>
      <c r="E149" s="15">
        <f t="shared" si="2"/>
        <v>1.73183275447502</v>
      </c>
    </row>
    <row r="150" spans="1:5" ht="14.25">
      <c r="A150" s="34" t="s">
        <v>367</v>
      </c>
      <c r="B150" s="37" t="s">
        <v>368</v>
      </c>
      <c r="C150" s="36">
        <v>2376</v>
      </c>
      <c r="D150" s="36">
        <v>31679</v>
      </c>
      <c r="E150" s="15">
        <f t="shared" si="2"/>
        <v>0.07500236749897408</v>
      </c>
    </row>
    <row r="151" spans="1:5" ht="14.25">
      <c r="A151" s="34" t="s">
        <v>369</v>
      </c>
      <c r="B151" s="35" t="s">
        <v>370</v>
      </c>
      <c r="C151" s="36">
        <v>3030</v>
      </c>
      <c r="D151" s="36">
        <v>2111</v>
      </c>
      <c r="E151" s="15">
        <f t="shared" si="2"/>
        <v>1.4353387020369492</v>
      </c>
    </row>
    <row r="152" spans="1:5" ht="14.25">
      <c r="A152" s="34" t="s">
        <v>371</v>
      </c>
      <c r="B152" s="37" t="s">
        <v>372</v>
      </c>
      <c r="C152" s="36">
        <v>2911</v>
      </c>
      <c r="D152" s="36">
        <v>2036</v>
      </c>
      <c r="E152" s="15">
        <f t="shared" si="2"/>
        <v>1.4297642436149312</v>
      </c>
    </row>
    <row r="153" spans="1:5" ht="14.25">
      <c r="A153" s="34" t="s">
        <v>373</v>
      </c>
      <c r="B153" s="37" t="s">
        <v>374</v>
      </c>
      <c r="C153" s="36">
        <v>119</v>
      </c>
      <c r="D153" s="36">
        <v>75</v>
      </c>
      <c r="E153" s="15">
        <f t="shared" si="2"/>
        <v>1.5866666666666667</v>
      </c>
    </row>
    <row r="154" spans="1:5" ht="14.25">
      <c r="A154" s="34" t="s">
        <v>375</v>
      </c>
      <c r="B154" s="35" t="s">
        <v>376</v>
      </c>
      <c r="C154" s="36">
        <v>10</v>
      </c>
      <c r="D154" s="36">
        <v>10</v>
      </c>
      <c r="E154" s="15">
        <f t="shared" si="2"/>
        <v>1</v>
      </c>
    </row>
    <row r="155" spans="1:5" ht="14.25">
      <c r="A155" s="34" t="s">
        <v>377</v>
      </c>
      <c r="B155" s="37" t="s">
        <v>378</v>
      </c>
      <c r="C155" s="36">
        <v>10</v>
      </c>
      <c r="D155" s="36">
        <v>10</v>
      </c>
      <c r="E155" s="15">
        <f t="shared" si="2"/>
        <v>1</v>
      </c>
    </row>
    <row r="156" spans="1:5" ht="14.25">
      <c r="A156" s="34" t="s">
        <v>379</v>
      </c>
      <c r="B156" s="35" t="s">
        <v>380</v>
      </c>
      <c r="C156" s="36">
        <v>623</v>
      </c>
      <c r="D156" s="36">
        <v>479</v>
      </c>
      <c r="E156" s="15">
        <f t="shared" si="2"/>
        <v>1.3006263048016702</v>
      </c>
    </row>
    <row r="157" spans="1:5" ht="14.25">
      <c r="A157" s="34" t="s">
        <v>381</v>
      </c>
      <c r="B157" s="37" t="s">
        <v>382</v>
      </c>
      <c r="C157" s="36">
        <v>605</v>
      </c>
      <c r="D157" s="36">
        <v>457</v>
      </c>
      <c r="E157" s="15">
        <f t="shared" si="2"/>
        <v>1.323851203501094</v>
      </c>
    </row>
    <row r="158" spans="1:5" ht="14.25">
      <c r="A158" s="34" t="s">
        <v>383</v>
      </c>
      <c r="B158" s="37" t="s">
        <v>384</v>
      </c>
      <c r="C158" s="36">
        <v>18</v>
      </c>
      <c r="D158" s="36">
        <v>22</v>
      </c>
      <c r="E158" s="15">
        <f t="shared" si="2"/>
        <v>0.8181818181818182</v>
      </c>
    </row>
    <row r="159" spans="1:5" ht="14.25">
      <c r="A159" s="34" t="s">
        <v>385</v>
      </c>
      <c r="B159" s="35" t="s">
        <v>386</v>
      </c>
      <c r="C159" s="36">
        <v>1346</v>
      </c>
      <c r="D159" s="36">
        <v>1013</v>
      </c>
      <c r="E159" s="15">
        <f t="shared" si="2"/>
        <v>1.3287265547877591</v>
      </c>
    </row>
    <row r="160" spans="1:5" ht="14.25">
      <c r="A160" s="34" t="s">
        <v>387</v>
      </c>
      <c r="B160" s="37" t="s">
        <v>388</v>
      </c>
      <c r="C160" s="36">
        <v>1008</v>
      </c>
      <c r="D160" s="36">
        <v>657</v>
      </c>
      <c r="E160" s="15">
        <f t="shared" si="2"/>
        <v>1.5342465753424657</v>
      </c>
    </row>
    <row r="161" spans="1:5" ht="14.25">
      <c r="A161" s="34" t="s">
        <v>389</v>
      </c>
      <c r="B161" s="37" t="s">
        <v>390</v>
      </c>
      <c r="C161" s="36">
        <v>338</v>
      </c>
      <c r="D161" s="36">
        <v>356</v>
      </c>
      <c r="E161" s="15">
        <f t="shared" si="2"/>
        <v>0.949438202247191</v>
      </c>
    </row>
    <row r="162" spans="1:5" ht="14.25">
      <c r="A162" s="34" t="s">
        <v>391</v>
      </c>
      <c r="B162" s="35" t="s">
        <v>392</v>
      </c>
      <c r="C162" s="36">
        <v>2463</v>
      </c>
      <c r="D162" s="36">
        <v>2300</v>
      </c>
      <c r="E162" s="15">
        <f t="shared" si="2"/>
        <v>1.0708695652173914</v>
      </c>
    </row>
    <row r="163" spans="1:5" ht="14.25">
      <c r="A163" s="34">
        <v>2050901</v>
      </c>
      <c r="B163" s="37" t="s">
        <v>393</v>
      </c>
      <c r="C163" s="36">
        <v>400</v>
      </c>
      <c r="D163" s="36">
        <v>0</v>
      </c>
      <c r="E163" s="15"/>
    </row>
    <row r="164" spans="1:5" ht="14.25">
      <c r="A164" s="34" t="s">
        <v>394</v>
      </c>
      <c r="B164" s="37" t="s">
        <v>395</v>
      </c>
      <c r="C164" s="36">
        <v>2063</v>
      </c>
      <c r="D164" s="36">
        <v>2300</v>
      </c>
      <c r="E164" s="15">
        <f t="shared" si="2"/>
        <v>0.8969565217391304</v>
      </c>
    </row>
    <row r="165" spans="1:5" ht="14.25">
      <c r="A165" s="34" t="s">
        <v>396</v>
      </c>
      <c r="B165" s="35" t="s">
        <v>397</v>
      </c>
      <c r="C165" s="36">
        <v>2841</v>
      </c>
      <c r="D165" s="36">
        <v>3155</v>
      </c>
      <c r="E165" s="15">
        <f t="shared" si="2"/>
        <v>0.9004754358161648</v>
      </c>
    </row>
    <row r="166" spans="1:5" ht="14.25">
      <c r="A166" s="34" t="s">
        <v>398</v>
      </c>
      <c r="B166" s="35" t="s">
        <v>399</v>
      </c>
      <c r="C166" s="36">
        <v>163</v>
      </c>
      <c r="D166" s="36">
        <v>341</v>
      </c>
      <c r="E166" s="15">
        <f t="shared" si="2"/>
        <v>0.4780058651026393</v>
      </c>
    </row>
    <row r="167" spans="1:5" ht="14.25">
      <c r="A167" s="34" t="s">
        <v>400</v>
      </c>
      <c r="B167" s="37" t="s">
        <v>140</v>
      </c>
      <c r="C167" s="36">
        <v>163</v>
      </c>
      <c r="D167" s="36">
        <v>341</v>
      </c>
      <c r="E167" s="15">
        <f t="shared" si="2"/>
        <v>0.4780058651026393</v>
      </c>
    </row>
    <row r="168" spans="1:5" ht="14.25">
      <c r="A168" s="34" t="s">
        <v>401</v>
      </c>
      <c r="B168" s="35" t="s">
        <v>402</v>
      </c>
      <c r="C168" s="36">
        <v>2396</v>
      </c>
      <c r="D168" s="36">
        <v>2550</v>
      </c>
      <c r="E168" s="15">
        <f t="shared" si="2"/>
        <v>0.9396078431372549</v>
      </c>
    </row>
    <row r="169" spans="1:5" ht="14.25">
      <c r="A169" s="34" t="s">
        <v>403</v>
      </c>
      <c r="B169" s="37" t="s">
        <v>404</v>
      </c>
      <c r="C169" s="36">
        <v>2396</v>
      </c>
      <c r="D169" s="36">
        <v>2550</v>
      </c>
      <c r="E169" s="15">
        <f t="shared" si="2"/>
        <v>0.9396078431372549</v>
      </c>
    </row>
    <row r="170" spans="1:5" ht="14.25">
      <c r="A170" s="34" t="s">
        <v>405</v>
      </c>
      <c r="B170" s="35" t="s">
        <v>406</v>
      </c>
      <c r="C170" s="36">
        <v>282</v>
      </c>
      <c r="D170" s="36">
        <v>264</v>
      </c>
      <c r="E170" s="15">
        <f t="shared" si="2"/>
        <v>1.0681818181818181</v>
      </c>
    </row>
    <row r="171" spans="1:5" ht="14.25">
      <c r="A171" s="34" t="s">
        <v>407</v>
      </c>
      <c r="B171" s="37" t="s">
        <v>408</v>
      </c>
      <c r="C171" s="36">
        <v>236</v>
      </c>
      <c r="D171" s="36">
        <v>208</v>
      </c>
      <c r="E171" s="15">
        <f t="shared" si="2"/>
        <v>1.1346153846153846</v>
      </c>
    </row>
    <row r="172" spans="1:5" ht="14.25">
      <c r="A172" s="34" t="s">
        <v>409</v>
      </c>
      <c r="B172" s="37" t="s">
        <v>410</v>
      </c>
      <c r="C172" s="36">
        <v>35</v>
      </c>
      <c r="D172" s="36">
        <v>40</v>
      </c>
      <c r="E172" s="15">
        <f t="shared" si="2"/>
        <v>0.875</v>
      </c>
    </row>
    <row r="173" spans="1:5" ht="14.25">
      <c r="A173" s="34" t="s">
        <v>411</v>
      </c>
      <c r="B173" s="37" t="s">
        <v>412</v>
      </c>
      <c r="C173" s="36">
        <v>11</v>
      </c>
      <c r="D173" s="36">
        <v>11</v>
      </c>
      <c r="E173" s="15">
        <f t="shared" si="2"/>
        <v>1</v>
      </c>
    </row>
    <row r="174" spans="1:5" ht="14.25">
      <c r="A174" s="34" t="s">
        <v>413</v>
      </c>
      <c r="B174" s="37" t="s">
        <v>414</v>
      </c>
      <c r="C174" s="36">
        <v>0</v>
      </c>
      <c r="D174" s="36">
        <v>5</v>
      </c>
      <c r="E174" s="15">
        <f t="shared" si="2"/>
        <v>0</v>
      </c>
    </row>
    <row r="175" spans="1:5" ht="14.25">
      <c r="A175" s="34" t="s">
        <v>415</v>
      </c>
      <c r="B175" s="35" t="s">
        <v>416</v>
      </c>
      <c r="C175" s="36">
        <v>3795</v>
      </c>
      <c r="D175" s="36">
        <v>4988</v>
      </c>
      <c r="E175" s="15">
        <f t="shared" si="2"/>
        <v>0.7608259823576584</v>
      </c>
    </row>
    <row r="176" spans="1:5" ht="14.25">
      <c r="A176" s="34" t="s">
        <v>417</v>
      </c>
      <c r="B176" s="35" t="s">
        <v>418</v>
      </c>
      <c r="C176" s="36">
        <v>1594</v>
      </c>
      <c r="D176" s="36">
        <v>2779</v>
      </c>
      <c r="E176" s="15">
        <f t="shared" si="2"/>
        <v>0.5735876214465635</v>
      </c>
    </row>
    <row r="177" spans="1:5" ht="14.25">
      <c r="A177" s="34" t="s">
        <v>419</v>
      </c>
      <c r="B177" s="37" t="s">
        <v>140</v>
      </c>
      <c r="C177" s="36">
        <v>382</v>
      </c>
      <c r="D177" s="36">
        <v>956</v>
      </c>
      <c r="E177" s="15">
        <f t="shared" si="2"/>
        <v>0.399581589958159</v>
      </c>
    </row>
    <row r="178" spans="1:5" ht="14.25">
      <c r="A178" s="34" t="s">
        <v>420</v>
      </c>
      <c r="B178" s="37" t="s">
        <v>142</v>
      </c>
      <c r="C178" s="36">
        <v>36</v>
      </c>
      <c r="D178" s="36">
        <v>12</v>
      </c>
      <c r="E178" s="15">
        <f t="shared" si="2"/>
        <v>3</v>
      </c>
    </row>
    <row r="179" spans="1:5" ht="14.25">
      <c r="A179" s="34" t="s">
        <v>421</v>
      </c>
      <c r="B179" s="37" t="s">
        <v>422</v>
      </c>
      <c r="C179" s="36">
        <v>230</v>
      </c>
      <c r="D179" s="36">
        <v>217</v>
      </c>
      <c r="E179" s="15">
        <f t="shared" si="2"/>
        <v>1.0599078341013826</v>
      </c>
    </row>
    <row r="180" spans="1:5" ht="14.25">
      <c r="A180" s="34" t="s">
        <v>423</v>
      </c>
      <c r="B180" s="37" t="s">
        <v>424</v>
      </c>
      <c r="C180" s="36">
        <v>38</v>
      </c>
      <c r="D180" s="36">
        <v>37</v>
      </c>
      <c r="E180" s="15">
        <f t="shared" si="2"/>
        <v>1.027027027027027</v>
      </c>
    </row>
    <row r="181" spans="1:5" ht="14.25">
      <c r="A181" s="34" t="s">
        <v>425</v>
      </c>
      <c r="B181" s="37" t="s">
        <v>426</v>
      </c>
      <c r="C181" s="36">
        <v>188</v>
      </c>
      <c r="D181" s="36">
        <v>206</v>
      </c>
      <c r="E181" s="15">
        <f t="shared" si="2"/>
        <v>0.912621359223301</v>
      </c>
    </row>
    <row r="182" spans="1:5" ht="14.25">
      <c r="A182" s="34" t="s">
        <v>427</v>
      </c>
      <c r="B182" s="37" t="s">
        <v>428</v>
      </c>
      <c r="C182" s="36">
        <v>50</v>
      </c>
      <c r="D182" s="36">
        <v>55</v>
      </c>
      <c r="E182" s="15">
        <f t="shared" si="2"/>
        <v>0.9090909090909091</v>
      </c>
    </row>
    <row r="183" spans="1:5" ht="14.25">
      <c r="A183" s="34" t="s">
        <v>429</v>
      </c>
      <c r="B183" s="37" t="s">
        <v>430</v>
      </c>
      <c r="C183" s="36">
        <v>670</v>
      </c>
      <c r="D183" s="36">
        <v>1296</v>
      </c>
      <c r="E183" s="15">
        <f t="shared" si="2"/>
        <v>0.5169753086419753</v>
      </c>
    </row>
    <row r="184" spans="1:5" ht="14.25">
      <c r="A184" s="34" t="s">
        <v>431</v>
      </c>
      <c r="B184" s="35" t="s">
        <v>432</v>
      </c>
      <c r="C184" s="36">
        <v>307</v>
      </c>
      <c r="D184" s="36">
        <v>164</v>
      </c>
      <c r="E184" s="15">
        <f t="shared" si="2"/>
        <v>1.8719512195121952</v>
      </c>
    </row>
    <row r="185" spans="1:5" ht="14.25">
      <c r="A185" s="34" t="s">
        <v>433</v>
      </c>
      <c r="B185" s="37" t="s">
        <v>434</v>
      </c>
      <c r="C185" s="36">
        <v>220</v>
      </c>
      <c r="D185" s="36">
        <v>100</v>
      </c>
      <c r="E185" s="15">
        <f t="shared" si="2"/>
        <v>2.2</v>
      </c>
    </row>
    <row r="186" spans="1:5" ht="14.25">
      <c r="A186" s="34" t="s">
        <v>435</v>
      </c>
      <c r="B186" s="37" t="s">
        <v>436</v>
      </c>
      <c r="C186" s="36">
        <v>87</v>
      </c>
      <c r="D186" s="36">
        <v>64</v>
      </c>
      <c r="E186" s="15">
        <f t="shared" si="2"/>
        <v>1.359375</v>
      </c>
    </row>
    <row r="187" spans="1:5" ht="14.25">
      <c r="A187" s="34" t="s">
        <v>437</v>
      </c>
      <c r="B187" s="35" t="s">
        <v>438</v>
      </c>
      <c r="C187" s="36">
        <v>307</v>
      </c>
      <c r="D187" s="36">
        <v>353</v>
      </c>
      <c r="E187" s="15">
        <f t="shared" si="2"/>
        <v>0.8696883852691218</v>
      </c>
    </row>
    <row r="188" spans="1:5" ht="14.25">
      <c r="A188" s="34" t="s">
        <v>439</v>
      </c>
      <c r="B188" s="37" t="s">
        <v>440</v>
      </c>
      <c r="C188" s="36">
        <v>2</v>
      </c>
      <c r="D188" s="36">
        <v>2</v>
      </c>
      <c r="E188" s="15">
        <f t="shared" si="2"/>
        <v>1</v>
      </c>
    </row>
    <row r="189" spans="1:5" ht="14.25">
      <c r="A189" s="34" t="s">
        <v>441</v>
      </c>
      <c r="B189" s="37" t="s">
        <v>442</v>
      </c>
      <c r="C189" s="36">
        <v>12</v>
      </c>
      <c r="D189" s="36">
        <v>22</v>
      </c>
      <c r="E189" s="15">
        <f t="shared" si="2"/>
        <v>0.5454545454545454</v>
      </c>
    </row>
    <row r="190" spans="1:5" ht="14.25">
      <c r="A190" s="34" t="s">
        <v>443</v>
      </c>
      <c r="B190" s="37" t="s">
        <v>444</v>
      </c>
      <c r="C190" s="36">
        <v>203</v>
      </c>
      <c r="D190" s="36">
        <v>189</v>
      </c>
      <c r="E190" s="15">
        <f t="shared" si="2"/>
        <v>1.0740740740740742</v>
      </c>
    </row>
    <row r="191" spans="1:5" ht="14.25">
      <c r="A191" s="34" t="s">
        <v>445</v>
      </c>
      <c r="B191" s="37" t="s">
        <v>446</v>
      </c>
      <c r="C191" s="36">
        <v>90</v>
      </c>
      <c r="D191" s="36">
        <v>140</v>
      </c>
      <c r="E191" s="15">
        <f t="shared" si="2"/>
        <v>0.6428571428571429</v>
      </c>
    </row>
    <row r="192" spans="1:5" ht="14.25">
      <c r="A192" s="34" t="s">
        <v>447</v>
      </c>
      <c r="B192" s="35" t="s">
        <v>448</v>
      </c>
      <c r="C192" s="36">
        <v>120</v>
      </c>
      <c r="D192" s="36">
        <v>119</v>
      </c>
      <c r="E192" s="15">
        <f t="shared" si="2"/>
        <v>1.0084033613445378</v>
      </c>
    </row>
    <row r="193" spans="1:5" ht="14.25">
      <c r="A193" s="34" t="s">
        <v>449</v>
      </c>
      <c r="B193" s="37" t="s">
        <v>450</v>
      </c>
      <c r="C193" s="36">
        <v>120</v>
      </c>
      <c r="D193" s="36">
        <v>119</v>
      </c>
      <c r="E193" s="15">
        <f t="shared" si="2"/>
        <v>1.0084033613445378</v>
      </c>
    </row>
    <row r="194" spans="1:5" ht="14.25">
      <c r="A194" s="34" t="s">
        <v>451</v>
      </c>
      <c r="B194" s="35" t="s">
        <v>452</v>
      </c>
      <c r="C194" s="36">
        <v>1427</v>
      </c>
      <c r="D194" s="36">
        <v>1193</v>
      </c>
      <c r="E194" s="15">
        <f t="shared" si="2"/>
        <v>1.1961441743503771</v>
      </c>
    </row>
    <row r="195" spans="1:5" ht="14.25">
      <c r="A195" s="34" t="s">
        <v>453</v>
      </c>
      <c r="B195" s="37" t="s">
        <v>454</v>
      </c>
      <c r="C195" s="36">
        <v>1427</v>
      </c>
      <c r="D195" s="36">
        <v>1193</v>
      </c>
      <c r="E195" s="15">
        <f t="shared" si="2"/>
        <v>1.1961441743503771</v>
      </c>
    </row>
    <row r="196" spans="1:5" ht="14.25">
      <c r="A196" s="34">
        <v>20799</v>
      </c>
      <c r="B196" s="35" t="s">
        <v>455</v>
      </c>
      <c r="C196" s="36">
        <v>40</v>
      </c>
      <c r="D196" s="36">
        <v>0</v>
      </c>
      <c r="E196" s="15"/>
    </row>
    <row r="197" spans="1:5" ht="14.25">
      <c r="A197" s="34">
        <v>2079903</v>
      </c>
      <c r="B197" s="37" t="s">
        <v>456</v>
      </c>
      <c r="C197" s="36">
        <v>40</v>
      </c>
      <c r="D197" s="36">
        <v>0</v>
      </c>
      <c r="E197" s="15"/>
    </row>
    <row r="198" spans="1:5" ht="14.25">
      <c r="A198" s="34" t="s">
        <v>457</v>
      </c>
      <c r="B198" s="35" t="s">
        <v>458</v>
      </c>
      <c r="C198" s="36">
        <v>59112</v>
      </c>
      <c r="D198" s="36">
        <v>62258</v>
      </c>
      <c r="E198" s="15">
        <f aca="true" t="shared" si="3" ref="E198:E261">C198/D198</f>
        <v>0.9494683414179704</v>
      </c>
    </row>
    <row r="199" spans="1:5" ht="14.25">
      <c r="A199" s="34" t="s">
        <v>459</v>
      </c>
      <c r="B199" s="35" t="s">
        <v>460</v>
      </c>
      <c r="C199" s="36">
        <v>1433</v>
      </c>
      <c r="D199" s="36">
        <v>1092</v>
      </c>
      <c r="E199" s="15">
        <f t="shared" si="3"/>
        <v>1.3122710622710623</v>
      </c>
    </row>
    <row r="200" spans="1:5" ht="14.25">
      <c r="A200" s="34" t="s">
        <v>461</v>
      </c>
      <c r="B200" s="37" t="s">
        <v>140</v>
      </c>
      <c r="C200" s="36">
        <v>493</v>
      </c>
      <c r="D200" s="36">
        <v>392</v>
      </c>
      <c r="E200" s="15">
        <f t="shared" si="3"/>
        <v>1.2576530612244898</v>
      </c>
    </row>
    <row r="201" spans="1:5" ht="14.25">
      <c r="A201" s="34" t="s">
        <v>462</v>
      </c>
      <c r="B201" s="37" t="s">
        <v>142</v>
      </c>
      <c r="C201" s="36">
        <v>230</v>
      </c>
      <c r="D201" s="36">
        <v>80</v>
      </c>
      <c r="E201" s="15">
        <f t="shared" si="3"/>
        <v>2.875</v>
      </c>
    </row>
    <row r="202" spans="1:5" ht="14.25">
      <c r="A202" s="34" t="s">
        <v>463</v>
      </c>
      <c r="B202" s="37" t="s">
        <v>464</v>
      </c>
      <c r="C202" s="36">
        <v>15</v>
      </c>
      <c r="D202" s="36">
        <v>20</v>
      </c>
      <c r="E202" s="15">
        <f t="shared" si="3"/>
        <v>0.75</v>
      </c>
    </row>
    <row r="203" spans="1:5" ht="14.25">
      <c r="A203" s="34" t="s">
        <v>465</v>
      </c>
      <c r="B203" s="37" t="s">
        <v>466</v>
      </c>
      <c r="C203" s="36">
        <v>10</v>
      </c>
      <c r="D203" s="36">
        <v>10</v>
      </c>
      <c r="E203" s="15">
        <f t="shared" si="3"/>
        <v>1</v>
      </c>
    </row>
    <row r="204" spans="1:5" ht="14.25">
      <c r="A204" s="34" t="s">
        <v>467</v>
      </c>
      <c r="B204" s="37" t="s">
        <v>468</v>
      </c>
      <c r="C204" s="36">
        <v>14</v>
      </c>
      <c r="D204" s="36"/>
      <c r="E204" s="15"/>
    </row>
    <row r="205" spans="1:5" ht="14.25">
      <c r="A205" s="34" t="s">
        <v>469</v>
      </c>
      <c r="B205" s="37" t="s">
        <v>470</v>
      </c>
      <c r="C205" s="36">
        <v>632</v>
      </c>
      <c r="D205" s="36">
        <v>558</v>
      </c>
      <c r="E205" s="15">
        <f t="shared" si="3"/>
        <v>1.1326164874551972</v>
      </c>
    </row>
    <row r="206" spans="1:5" ht="14.25">
      <c r="A206" s="34" t="s">
        <v>471</v>
      </c>
      <c r="B206" s="37" t="s">
        <v>472</v>
      </c>
      <c r="C206" s="36">
        <v>10</v>
      </c>
      <c r="D206" s="36">
        <v>10</v>
      </c>
      <c r="E206" s="15">
        <f t="shared" si="3"/>
        <v>1</v>
      </c>
    </row>
    <row r="207" spans="1:5" ht="14.25">
      <c r="A207" s="34" t="s">
        <v>473</v>
      </c>
      <c r="B207" s="37" t="s">
        <v>152</v>
      </c>
      <c r="C207" s="36">
        <v>29</v>
      </c>
      <c r="D207" s="36">
        <v>22</v>
      </c>
      <c r="E207" s="15">
        <f t="shared" si="3"/>
        <v>1.3181818181818181</v>
      </c>
    </row>
    <row r="208" spans="1:5" ht="14.25">
      <c r="A208" s="34" t="s">
        <v>474</v>
      </c>
      <c r="B208" s="35" t="s">
        <v>475</v>
      </c>
      <c r="C208" s="36">
        <v>963</v>
      </c>
      <c r="D208" s="36">
        <v>1075</v>
      </c>
      <c r="E208" s="15">
        <f t="shared" si="3"/>
        <v>0.8958139534883721</v>
      </c>
    </row>
    <row r="209" spans="1:5" ht="14.25">
      <c r="A209" s="34" t="s">
        <v>476</v>
      </c>
      <c r="B209" s="37" t="s">
        <v>140</v>
      </c>
      <c r="C209" s="36">
        <v>357</v>
      </c>
      <c r="D209" s="36">
        <v>272</v>
      </c>
      <c r="E209" s="15">
        <f t="shared" si="3"/>
        <v>1.3125</v>
      </c>
    </row>
    <row r="210" spans="1:5" ht="14.25">
      <c r="A210" s="34" t="s">
        <v>477</v>
      </c>
      <c r="B210" s="37" t="s">
        <v>142</v>
      </c>
      <c r="C210" s="36">
        <v>98</v>
      </c>
      <c r="D210" s="36">
        <v>92</v>
      </c>
      <c r="E210" s="15">
        <f t="shared" si="3"/>
        <v>1.065217391304348</v>
      </c>
    </row>
    <row r="211" spans="1:5" ht="14.25">
      <c r="A211" s="34" t="s">
        <v>478</v>
      </c>
      <c r="B211" s="37" t="s">
        <v>479</v>
      </c>
      <c r="C211" s="36">
        <v>35</v>
      </c>
      <c r="D211" s="36">
        <v>27</v>
      </c>
      <c r="E211" s="15">
        <f t="shared" si="3"/>
        <v>1.2962962962962963</v>
      </c>
    </row>
    <row r="212" spans="1:5" ht="14.25">
      <c r="A212" s="34" t="s">
        <v>480</v>
      </c>
      <c r="B212" s="37" t="s">
        <v>481</v>
      </c>
      <c r="C212" s="36">
        <v>40</v>
      </c>
      <c r="D212" s="36">
        <v>40</v>
      </c>
      <c r="E212" s="15">
        <f t="shared" si="3"/>
        <v>1</v>
      </c>
    </row>
    <row r="213" spans="1:5" ht="14.25">
      <c r="A213" s="34" t="s">
        <v>482</v>
      </c>
      <c r="B213" s="37" t="s">
        <v>483</v>
      </c>
      <c r="C213" s="36">
        <v>97</v>
      </c>
      <c r="D213" s="36">
        <v>219</v>
      </c>
      <c r="E213" s="15">
        <f t="shared" si="3"/>
        <v>0.4429223744292237</v>
      </c>
    </row>
    <row r="214" spans="1:5" ht="14.25">
      <c r="A214" s="34" t="s">
        <v>484</v>
      </c>
      <c r="B214" s="37" t="s">
        <v>485</v>
      </c>
      <c r="C214" s="36">
        <v>336</v>
      </c>
      <c r="D214" s="36">
        <v>425</v>
      </c>
      <c r="E214" s="15">
        <f t="shared" si="3"/>
        <v>0.7905882352941176</v>
      </c>
    </row>
    <row r="215" spans="1:5" ht="14.25">
      <c r="A215" s="34" t="s">
        <v>486</v>
      </c>
      <c r="B215" s="35" t="s">
        <v>487</v>
      </c>
      <c r="C215" s="36">
        <v>18416</v>
      </c>
      <c r="D215" s="36">
        <v>24420</v>
      </c>
      <c r="E215" s="15">
        <f t="shared" si="3"/>
        <v>0.7541359541359541</v>
      </c>
    </row>
    <row r="216" spans="1:5" ht="14.25">
      <c r="A216" s="34" t="s">
        <v>488</v>
      </c>
      <c r="B216" s="37" t="s">
        <v>489</v>
      </c>
      <c r="C216" s="36">
        <v>129</v>
      </c>
      <c r="D216" s="36">
        <v>123</v>
      </c>
      <c r="E216" s="15">
        <f t="shared" si="3"/>
        <v>1.048780487804878</v>
      </c>
    </row>
    <row r="217" spans="1:5" ht="14.25">
      <c r="A217" s="34" t="s">
        <v>490</v>
      </c>
      <c r="B217" s="37" t="s">
        <v>491</v>
      </c>
      <c r="C217" s="36">
        <v>3740</v>
      </c>
      <c r="D217" s="36">
        <v>3400</v>
      </c>
      <c r="E217" s="15">
        <f t="shared" si="3"/>
        <v>1.1</v>
      </c>
    </row>
    <row r="218" spans="1:5" ht="14.25">
      <c r="A218" s="34" t="s">
        <v>492</v>
      </c>
      <c r="B218" s="37" t="s">
        <v>493</v>
      </c>
      <c r="C218" s="36">
        <v>4547</v>
      </c>
      <c r="D218" s="36">
        <v>2868</v>
      </c>
      <c r="E218" s="15">
        <f t="shared" si="3"/>
        <v>1.5854253835425383</v>
      </c>
    </row>
    <row r="219" spans="1:5" ht="27">
      <c r="A219" s="34" t="s">
        <v>494</v>
      </c>
      <c r="B219" s="37" t="s">
        <v>495</v>
      </c>
      <c r="C219" s="36">
        <v>10000</v>
      </c>
      <c r="D219" s="36">
        <v>18000</v>
      </c>
      <c r="E219" s="15">
        <f t="shared" si="3"/>
        <v>0.5555555555555556</v>
      </c>
    </row>
    <row r="220" spans="1:5" ht="14.25">
      <c r="A220" s="34" t="s">
        <v>496</v>
      </c>
      <c r="B220" s="37" t="s">
        <v>497</v>
      </c>
      <c r="C220" s="36">
        <v>0</v>
      </c>
      <c r="D220" s="36">
        <v>29</v>
      </c>
      <c r="E220" s="15">
        <f t="shared" si="3"/>
        <v>0</v>
      </c>
    </row>
    <row r="221" spans="1:5" ht="14.25">
      <c r="A221" s="34" t="s">
        <v>498</v>
      </c>
      <c r="B221" s="35" t="s">
        <v>499</v>
      </c>
      <c r="C221" s="36">
        <v>901</v>
      </c>
      <c r="D221" s="36">
        <v>620</v>
      </c>
      <c r="E221" s="15">
        <f t="shared" si="3"/>
        <v>1.4532258064516128</v>
      </c>
    </row>
    <row r="222" spans="1:5" ht="14.25">
      <c r="A222" s="34" t="s">
        <v>500</v>
      </c>
      <c r="B222" s="37" t="s">
        <v>501</v>
      </c>
      <c r="C222" s="36">
        <v>901</v>
      </c>
      <c r="D222" s="36">
        <v>620</v>
      </c>
      <c r="E222" s="15">
        <f t="shared" si="3"/>
        <v>1.4532258064516128</v>
      </c>
    </row>
    <row r="223" spans="1:5" ht="14.25">
      <c r="A223" s="34" t="s">
        <v>502</v>
      </c>
      <c r="B223" s="35" t="s">
        <v>503</v>
      </c>
      <c r="C223" s="36">
        <v>4268</v>
      </c>
      <c r="D223" s="36">
        <v>3264</v>
      </c>
      <c r="E223" s="15">
        <f t="shared" si="3"/>
        <v>1.3075980392156863</v>
      </c>
    </row>
    <row r="224" spans="1:5" ht="14.25">
      <c r="A224" s="34">
        <v>2080808</v>
      </c>
      <c r="B224" s="37" t="s">
        <v>504</v>
      </c>
      <c r="C224" s="36">
        <v>100</v>
      </c>
      <c r="D224" s="36">
        <v>0</v>
      </c>
      <c r="E224" s="15"/>
    </row>
    <row r="225" spans="1:5" ht="14.25">
      <c r="A225" s="34" t="s">
        <v>505</v>
      </c>
      <c r="B225" s="37" t="s">
        <v>506</v>
      </c>
      <c r="C225" s="36">
        <v>4167</v>
      </c>
      <c r="D225" s="36">
        <v>3264</v>
      </c>
      <c r="E225" s="15">
        <f t="shared" si="3"/>
        <v>1.2766544117647058</v>
      </c>
    </row>
    <row r="226" spans="1:5" ht="14.25">
      <c r="A226" s="34" t="s">
        <v>507</v>
      </c>
      <c r="B226" s="35" t="s">
        <v>508</v>
      </c>
      <c r="C226" s="36">
        <v>765</v>
      </c>
      <c r="D226" s="36">
        <v>818</v>
      </c>
      <c r="E226" s="15">
        <f t="shared" si="3"/>
        <v>0.9352078239608802</v>
      </c>
    </row>
    <row r="227" spans="1:5" ht="14.25">
      <c r="A227" s="34" t="s">
        <v>509</v>
      </c>
      <c r="B227" s="37" t="s">
        <v>510</v>
      </c>
      <c r="C227" s="36">
        <v>565</v>
      </c>
      <c r="D227" s="36">
        <v>55</v>
      </c>
      <c r="E227" s="15">
        <f t="shared" si="3"/>
        <v>10.272727272727273</v>
      </c>
    </row>
    <row r="228" spans="1:5" ht="14.25">
      <c r="A228" s="34">
        <v>2080905</v>
      </c>
      <c r="B228" s="37" t="s">
        <v>511</v>
      </c>
      <c r="C228" s="36">
        <v>63</v>
      </c>
      <c r="D228" s="36">
        <v>0</v>
      </c>
      <c r="E228" s="15"/>
    </row>
    <row r="229" spans="1:5" ht="14.25">
      <c r="A229" s="34" t="s">
        <v>512</v>
      </c>
      <c r="B229" s="37" t="s">
        <v>513</v>
      </c>
      <c r="C229" s="36">
        <v>137</v>
      </c>
      <c r="D229" s="36">
        <v>763</v>
      </c>
      <c r="E229" s="15">
        <f t="shared" si="3"/>
        <v>0.17955439056356487</v>
      </c>
    </row>
    <row r="230" spans="1:5" ht="14.25">
      <c r="A230" s="34" t="s">
        <v>514</v>
      </c>
      <c r="B230" s="35" t="s">
        <v>515</v>
      </c>
      <c r="C230" s="36">
        <v>2385</v>
      </c>
      <c r="D230" s="36">
        <v>2305</v>
      </c>
      <c r="E230" s="15">
        <f t="shared" si="3"/>
        <v>1.03470715835141</v>
      </c>
    </row>
    <row r="231" spans="1:5" ht="14.25">
      <c r="A231" s="34" t="s">
        <v>516</v>
      </c>
      <c r="B231" s="37" t="s">
        <v>517</v>
      </c>
      <c r="C231" s="36">
        <v>551</v>
      </c>
      <c r="D231" s="36">
        <v>426</v>
      </c>
      <c r="E231" s="15">
        <f t="shared" si="3"/>
        <v>1.2934272300469483</v>
      </c>
    </row>
    <row r="232" spans="1:5" ht="14.25">
      <c r="A232" s="34" t="s">
        <v>518</v>
      </c>
      <c r="B232" s="37" t="s">
        <v>519</v>
      </c>
      <c r="C232" s="36">
        <v>811</v>
      </c>
      <c r="D232" s="36">
        <v>875</v>
      </c>
      <c r="E232" s="15">
        <f t="shared" si="3"/>
        <v>0.9268571428571428</v>
      </c>
    </row>
    <row r="233" spans="1:5" ht="14.25">
      <c r="A233" s="34" t="s">
        <v>520</v>
      </c>
      <c r="B233" s="37" t="s">
        <v>521</v>
      </c>
      <c r="C233" s="36">
        <v>153</v>
      </c>
      <c r="D233" s="36">
        <v>133</v>
      </c>
      <c r="E233" s="15">
        <f t="shared" si="3"/>
        <v>1.150375939849624</v>
      </c>
    </row>
    <row r="234" spans="1:5" ht="14.25">
      <c r="A234" s="34" t="s">
        <v>522</v>
      </c>
      <c r="B234" s="37" t="s">
        <v>523</v>
      </c>
      <c r="C234" s="36">
        <v>0</v>
      </c>
      <c r="D234" s="36">
        <v>371</v>
      </c>
      <c r="E234" s="15">
        <f t="shared" si="3"/>
        <v>0</v>
      </c>
    </row>
    <row r="235" spans="1:5" ht="14.25">
      <c r="A235" s="34" t="s">
        <v>524</v>
      </c>
      <c r="B235" s="37" t="s">
        <v>525</v>
      </c>
      <c r="C235" s="36">
        <v>870</v>
      </c>
      <c r="D235" s="36">
        <v>500</v>
      </c>
      <c r="E235" s="15">
        <f t="shared" si="3"/>
        <v>1.74</v>
      </c>
    </row>
    <row r="236" spans="1:5" ht="14.25">
      <c r="A236" s="34" t="s">
        <v>526</v>
      </c>
      <c r="B236" s="35" t="s">
        <v>527</v>
      </c>
      <c r="C236" s="36">
        <v>2434</v>
      </c>
      <c r="D236" s="36">
        <v>2293</v>
      </c>
      <c r="E236" s="15">
        <f t="shared" si="3"/>
        <v>1.061491495856956</v>
      </c>
    </row>
    <row r="237" spans="1:5" ht="14.25">
      <c r="A237" s="34" t="s">
        <v>528</v>
      </c>
      <c r="B237" s="37" t="s">
        <v>140</v>
      </c>
      <c r="C237" s="36">
        <v>154</v>
      </c>
      <c r="D237" s="36">
        <v>133</v>
      </c>
      <c r="E237" s="15">
        <f t="shared" si="3"/>
        <v>1.1578947368421053</v>
      </c>
    </row>
    <row r="238" spans="1:5" ht="14.25">
      <c r="A238" s="34" t="s">
        <v>529</v>
      </c>
      <c r="B238" s="37" t="s">
        <v>142</v>
      </c>
      <c r="C238" s="36">
        <v>143</v>
      </c>
      <c r="D238" s="36">
        <v>134</v>
      </c>
      <c r="E238" s="15">
        <f t="shared" si="3"/>
        <v>1.0671641791044777</v>
      </c>
    </row>
    <row r="239" spans="1:5" ht="14.25">
      <c r="A239" s="34" t="s">
        <v>530</v>
      </c>
      <c r="B239" s="37" t="s">
        <v>531</v>
      </c>
      <c r="C239" s="36">
        <v>36</v>
      </c>
      <c r="D239" s="36">
        <v>136</v>
      </c>
      <c r="E239" s="15">
        <f t="shared" si="3"/>
        <v>0.2647058823529412</v>
      </c>
    </row>
    <row r="240" spans="1:5" ht="14.25">
      <c r="A240" s="34" t="s">
        <v>532</v>
      </c>
      <c r="B240" s="37" t="s">
        <v>533</v>
      </c>
      <c r="C240" s="36">
        <v>34</v>
      </c>
      <c r="D240" s="36">
        <v>105</v>
      </c>
      <c r="E240" s="15">
        <f t="shared" si="3"/>
        <v>0.3238095238095238</v>
      </c>
    </row>
    <row r="241" spans="1:5" ht="14.25">
      <c r="A241" s="34" t="s">
        <v>534</v>
      </c>
      <c r="B241" s="37" t="s">
        <v>535</v>
      </c>
      <c r="C241" s="36">
        <v>1514</v>
      </c>
      <c r="D241" s="36">
        <v>1261</v>
      </c>
      <c r="E241" s="15">
        <f t="shared" si="3"/>
        <v>1.2006344171292624</v>
      </c>
    </row>
    <row r="242" spans="1:5" ht="14.25">
      <c r="A242" s="34" t="s">
        <v>536</v>
      </c>
      <c r="B242" s="37" t="s">
        <v>537</v>
      </c>
      <c r="C242" s="36">
        <v>553</v>
      </c>
      <c r="D242" s="36">
        <v>524</v>
      </c>
      <c r="E242" s="15">
        <f t="shared" si="3"/>
        <v>1.0553435114503817</v>
      </c>
    </row>
    <row r="243" spans="1:5" ht="14.25">
      <c r="A243" s="34" t="s">
        <v>538</v>
      </c>
      <c r="B243" s="35" t="s">
        <v>539</v>
      </c>
      <c r="C243" s="36">
        <v>155</v>
      </c>
      <c r="D243" s="36">
        <v>63</v>
      </c>
      <c r="E243" s="15">
        <f t="shared" si="3"/>
        <v>2.4603174603174605</v>
      </c>
    </row>
    <row r="244" spans="1:5" ht="14.25">
      <c r="A244" s="34" t="s">
        <v>540</v>
      </c>
      <c r="B244" s="37" t="s">
        <v>140</v>
      </c>
      <c r="C244" s="36">
        <v>66</v>
      </c>
      <c r="D244" s="36">
        <v>58</v>
      </c>
      <c r="E244" s="15">
        <f t="shared" si="3"/>
        <v>1.1379310344827587</v>
      </c>
    </row>
    <row r="245" spans="1:5" ht="14.25">
      <c r="A245" s="34" t="s">
        <v>541</v>
      </c>
      <c r="B245" s="37" t="s">
        <v>142</v>
      </c>
      <c r="C245" s="36">
        <v>89</v>
      </c>
      <c r="D245" s="36">
        <v>5</v>
      </c>
      <c r="E245" s="15">
        <f t="shared" si="3"/>
        <v>17.8</v>
      </c>
    </row>
    <row r="246" spans="1:5" ht="14.25">
      <c r="A246" s="34" t="s">
        <v>542</v>
      </c>
      <c r="B246" s="35" t="s">
        <v>543</v>
      </c>
      <c r="C246" s="36">
        <v>6336</v>
      </c>
      <c r="D246" s="36">
        <v>4834</v>
      </c>
      <c r="E246" s="15">
        <f t="shared" si="3"/>
        <v>1.3107157633429871</v>
      </c>
    </row>
    <row r="247" spans="1:5" ht="14.25">
      <c r="A247" s="34" t="s">
        <v>544</v>
      </c>
      <c r="B247" s="37" t="s">
        <v>545</v>
      </c>
      <c r="C247" s="36">
        <v>216</v>
      </c>
      <c r="D247" s="36">
        <v>160</v>
      </c>
      <c r="E247" s="15">
        <f t="shared" si="3"/>
        <v>1.35</v>
      </c>
    </row>
    <row r="248" spans="1:5" ht="14.25">
      <c r="A248" s="34" t="s">
        <v>546</v>
      </c>
      <c r="B248" s="37" t="s">
        <v>547</v>
      </c>
      <c r="C248" s="36">
        <v>6120</v>
      </c>
      <c r="D248" s="36">
        <v>4674</v>
      </c>
      <c r="E248" s="15">
        <f t="shared" si="3"/>
        <v>1.3093709884467266</v>
      </c>
    </row>
    <row r="249" spans="1:5" ht="14.25">
      <c r="A249" s="34" t="s">
        <v>548</v>
      </c>
      <c r="B249" s="35" t="s">
        <v>549</v>
      </c>
      <c r="C249" s="36">
        <v>857</v>
      </c>
      <c r="D249" s="36">
        <v>810</v>
      </c>
      <c r="E249" s="15">
        <f t="shared" si="3"/>
        <v>1.0580246913580247</v>
      </c>
    </row>
    <row r="250" spans="1:5" ht="14.25">
      <c r="A250" s="34" t="s">
        <v>550</v>
      </c>
      <c r="B250" s="37" t="s">
        <v>551</v>
      </c>
      <c r="C250" s="36">
        <v>700</v>
      </c>
      <c r="D250" s="36">
        <v>620</v>
      </c>
      <c r="E250" s="15">
        <f t="shared" si="3"/>
        <v>1.1290322580645162</v>
      </c>
    </row>
    <row r="251" spans="1:5" ht="14.25">
      <c r="A251" s="34" t="s">
        <v>552</v>
      </c>
      <c r="B251" s="37" t="s">
        <v>553</v>
      </c>
      <c r="C251" s="36">
        <v>157</v>
      </c>
      <c r="D251" s="36">
        <v>190</v>
      </c>
      <c r="E251" s="15">
        <f t="shared" si="3"/>
        <v>0.8263157894736842</v>
      </c>
    </row>
    <row r="252" spans="1:5" ht="14.25">
      <c r="A252" s="34" t="s">
        <v>554</v>
      </c>
      <c r="B252" s="35" t="s">
        <v>555</v>
      </c>
      <c r="C252" s="36">
        <v>1204</v>
      </c>
      <c r="D252" s="36">
        <v>874</v>
      </c>
      <c r="E252" s="15">
        <f t="shared" si="3"/>
        <v>1.3775743707093822</v>
      </c>
    </row>
    <row r="253" spans="1:5" ht="14.25">
      <c r="A253" s="34" t="s">
        <v>556</v>
      </c>
      <c r="B253" s="37" t="s">
        <v>557</v>
      </c>
      <c r="C253" s="36"/>
      <c r="D253" s="36">
        <v>50</v>
      </c>
      <c r="E253" s="15">
        <f t="shared" si="3"/>
        <v>0</v>
      </c>
    </row>
    <row r="254" spans="1:5" ht="14.25">
      <c r="A254" s="34" t="s">
        <v>558</v>
      </c>
      <c r="B254" s="37" t="s">
        <v>559</v>
      </c>
      <c r="C254" s="36">
        <v>1204</v>
      </c>
      <c r="D254" s="36">
        <v>824</v>
      </c>
      <c r="E254" s="15">
        <f t="shared" si="3"/>
        <v>1.4611650485436893</v>
      </c>
    </row>
    <row r="255" spans="1:5" ht="14.25">
      <c r="A255" s="34" t="s">
        <v>560</v>
      </c>
      <c r="B255" s="35" t="s">
        <v>561</v>
      </c>
      <c r="C255" s="36">
        <v>149</v>
      </c>
      <c r="D255" s="36">
        <v>422</v>
      </c>
      <c r="E255" s="15">
        <f t="shared" si="3"/>
        <v>0.35308056872037913</v>
      </c>
    </row>
    <row r="256" spans="1:5" ht="14.25">
      <c r="A256" s="34" t="s">
        <v>562</v>
      </c>
      <c r="B256" s="37" t="s">
        <v>563</v>
      </c>
      <c r="C256" s="36">
        <v>149</v>
      </c>
      <c r="D256" s="36">
        <v>422</v>
      </c>
      <c r="E256" s="15">
        <f t="shared" si="3"/>
        <v>0.35308056872037913</v>
      </c>
    </row>
    <row r="257" spans="1:5" ht="14.25">
      <c r="A257" s="34" t="s">
        <v>564</v>
      </c>
      <c r="B257" s="35" t="s">
        <v>565</v>
      </c>
      <c r="C257" s="36">
        <v>17684</v>
      </c>
      <c r="D257" s="36">
        <v>14007</v>
      </c>
      <c r="E257" s="15">
        <f t="shared" si="3"/>
        <v>1.262511601342186</v>
      </c>
    </row>
    <row r="258" spans="1:5" ht="27">
      <c r="A258" s="34" t="s">
        <v>566</v>
      </c>
      <c r="B258" s="37" t="s">
        <v>567</v>
      </c>
      <c r="C258" s="36">
        <v>17684</v>
      </c>
      <c r="D258" s="36">
        <v>14007</v>
      </c>
      <c r="E258" s="15">
        <f t="shared" si="3"/>
        <v>1.262511601342186</v>
      </c>
    </row>
    <row r="259" spans="1:5" ht="14.25">
      <c r="A259" s="34" t="s">
        <v>568</v>
      </c>
      <c r="B259" s="35" t="s">
        <v>569</v>
      </c>
      <c r="C259" s="36">
        <v>358</v>
      </c>
      <c r="D259" s="36">
        <v>347</v>
      </c>
      <c r="E259" s="15">
        <f t="shared" si="3"/>
        <v>1.031700288184438</v>
      </c>
    </row>
    <row r="260" spans="1:5" ht="14.25">
      <c r="A260" s="34" t="s">
        <v>570</v>
      </c>
      <c r="B260" s="37" t="s">
        <v>140</v>
      </c>
      <c r="C260" s="36">
        <v>261</v>
      </c>
      <c r="D260" s="36">
        <v>257</v>
      </c>
      <c r="E260" s="15">
        <f t="shared" si="3"/>
        <v>1.0155642023346303</v>
      </c>
    </row>
    <row r="261" spans="1:5" ht="14.25">
      <c r="A261" s="34" t="s">
        <v>571</v>
      </c>
      <c r="B261" s="37" t="s">
        <v>142</v>
      </c>
      <c r="C261" s="36">
        <v>40</v>
      </c>
      <c r="D261" s="36">
        <v>40</v>
      </c>
      <c r="E261" s="15">
        <f t="shared" si="3"/>
        <v>1</v>
      </c>
    </row>
    <row r="262" spans="1:5" ht="14.25">
      <c r="A262" s="34" t="s">
        <v>572</v>
      </c>
      <c r="B262" s="37" t="s">
        <v>573</v>
      </c>
      <c r="C262" s="36">
        <v>15</v>
      </c>
      <c r="D262" s="36">
        <v>20</v>
      </c>
      <c r="E262" s="15">
        <f aca="true" t="shared" si="4" ref="E262:E325">C262/D262</f>
        <v>0.75</v>
      </c>
    </row>
    <row r="263" spans="1:5" ht="14.25">
      <c r="A263" s="34" t="s">
        <v>574</v>
      </c>
      <c r="B263" s="37" t="s">
        <v>575</v>
      </c>
      <c r="C263" s="36">
        <v>42</v>
      </c>
      <c r="D263" s="36">
        <v>30</v>
      </c>
      <c r="E263" s="15">
        <f t="shared" si="4"/>
        <v>1.4</v>
      </c>
    </row>
    <row r="264" spans="1:5" ht="14.25">
      <c r="A264" s="34" t="s">
        <v>576</v>
      </c>
      <c r="B264" s="35" t="s">
        <v>577</v>
      </c>
      <c r="C264" s="36">
        <v>0</v>
      </c>
      <c r="D264" s="36">
        <v>545</v>
      </c>
      <c r="E264" s="15">
        <f t="shared" si="4"/>
        <v>0</v>
      </c>
    </row>
    <row r="265" spans="1:5" ht="27">
      <c r="A265" s="34" t="s">
        <v>578</v>
      </c>
      <c r="B265" s="37" t="s">
        <v>579</v>
      </c>
      <c r="C265" s="36">
        <v>0</v>
      </c>
      <c r="D265" s="36">
        <v>545</v>
      </c>
      <c r="E265" s="15">
        <f t="shared" si="4"/>
        <v>0</v>
      </c>
    </row>
    <row r="266" spans="1:5" ht="14.25">
      <c r="A266" s="34" t="s">
        <v>580</v>
      </c>
      <c r="B266" s="35" t="s">
        <v>581</v>
      </c>
      <c r="C266" s="36">
        <v>804</v>
      </c>
      <c r="D266" s="36">
        <v>4469</v>
      </c>
      <c r="E266" s="15">
        <f t="shared" si="4"/>
        <v>0.1799060192436787</v>
      </c>
    </row>
    <row r="267" spans="1:5" ht="14.25">
      <c r="A267" s="34" t="s">
        <v>582</v>
      </c>
      <c r="B267" s="37" t="s">
        <v>583</v>
      </c>
      <c r="C267" s="36">
        <v>804</v>
      </c>
      <c r="D267" s="36">
        <v>4469</v>
      </c>
      <c r="E267" s="15">
        <f t="shared" si="4"/>
        <v>0.1799060192436787</v>
      </c>
    </row>
    <row r="268" spans="1:5" ht="14.25">
      <c r="A268" s="34" t="s">
        <v>584</v>
      </c>
      <c r="B268" s="35" t="s">
        <v>585</v>
      </c>
      <c r="C268" s="36">
        <v>29383</v>
      </c>
      <c r="D268" s="36">
        <v>30724</v>
      </c>
      <c r="E268" s="15">
        <f t="shared" si="4"/>
        <v>0.9563533394089311</v>
      </c>
    </row>
    <row r="269" spans="1:5" ht="14.25">
      <c r="A269" s="34" t="s">
        <v>586</v>
      </c>
      <c r="B269" s="35" t="s">
        <v>587</v>
      </c>
      <c r="C269" s="36">
        <v>1299</v>
      </c>
      <c r="D269" s="36">
        <v>1192</v>
      </c>
      <c r="E269" s="15">
        <f t="shared" si="4"/>
        <v>1.0897651006711409</v>
      </c>
    </row>
    <row r="270" spans="1:5" ht="14.25">
      <c r="A270" s="34" t="s">
        <v>588</v>
      </c>
      <c r="B270" s="37" t="s">
        <v>140</v>
      </c>
      <c r="C270" s="36">
        <v>734</v>
      </c>
      <c r="D270" s="36">
        <v>692</v>
      </c>
      <c r="E270" s="15">
        <f t="shared" si="4"/>
        <v>1.060693641618497</v>
      </c>
    </row>
    <row r="271" spans="1:5" ht="14.25">
      <c r="A271" s="34" t="s">
        <v>589</v>
      </c>
      <c r="B271" s="37" t="s">
        <v>142</v>
      </c>
      <c r="C271" s="36">
        <v>565</v>
      </c>
      <c r="D271" s="36">
        <v>500</v>
      </c>
      <c r="E271" s="15">
        <f t="shared" si="4"/>
        <v>1.13</v>
      </c>
    </row>
    <row r="272" spans="1:5" ht="14.25">
      <c r="A272" s="34" t="s">
        <v>590</v>
      </c>
      <c r="B272" s="35" t="s">
        <v>591</v>
      </c>
      <c r="C272" s="36">
        <v>2229</v>
      </c>
      <c r="D272" s="36">
        <v>1310</v>
      </c>
      <c r="E272" s="15">
        <f t="shared" si="4"/>
        <v>1.701526717557252</v>
      </c>
    </row>
    <row r="273" spans="1:5" ht="14.25">
      <c r="A273" s="34" t="s">
        <v>592</v>
      </c>
      <c r="B273" s="37" t="s">
        <v>593</v>
      </c>
      <c r="C273" s="36">
        <v>575</v>
      </c>
      <c r="D273" s="36">
        <v>457</v>
      </c>
      <c r="E273" s="15">
        <f t="shared" si="4"/>
        <v>1.2582056892778994</v>
      </c>
    </row>
    <row r="274" spans="1:5" ht="14.25">
      <c r="A274" s="34" t="s">
        <v>594</v>
      </c>
      <c r="B274" s="37" t="s">
        <v>595</v>
      </c>
      <c r="C274" s="36">
        <v>581</v>
      </c>
      <c r="D274" s="36">
        <v>0</v>
      </c>
      <c r="E274" s="15"/>
    </row>
    <row r="275" spans="1:5" ht="14.25">
      <c r="A275" s="34" t="s">
        <v>596</v>
      </c>
      <c r="B275" s="37" t="s">
        <v>597</v>
      </c>
      <c r="C275" s="36">
        <v>1073</v>
      </c>
      <c r="D275" s="36">
        <v>853</v>
      </c>
      <c r="E275" s="15">
        <f t="shared" si="4"/>
        <v>1.257913247362251</v>
      </c>
    </row>
    <row r="276" spans="1:5" ht="14.25">
      <c r="A276" s="34" t="s">
        <v>598</v>
      </c>
      <c r="B276" s="35" t="s">
        <v>599</v>
      </c>
      <c r="C276" s="36">
        <v>7303</v>
      </c>
      <c r="D276" s="36">
        <v>9565</v>
      </c>
      <c r="E276" s="15">
        <f t="shared" si="4"/>
        <v>0.7635128071092525</v>
      </c>
    </row>
    <row r="277" spans="1:5" ht="14.25">
      <c r="A277" s="34" t="s">
        <v>600</v>
      </c>
      <c r="B277" s="37" t="s">
        <v>601</v>
      </c>
      <c r="C277" s="36">
        <v>6957</v>
      </c>
      <c r="D277" s="36">
        <v>8546</v>
      </c>
      <c r="E277" s="15">
        <f t="shared" si="4"/>
        <v>0.8140650596770419</v>
      </c>
    </row>
    <row r="278" spans="1:5" ht="14.25">
      <c r="A278" s="34" t="s">
        <v>602</v>
      </c>
      <c r="B278" s="37" t="s">
        <v>603</v>
      </c>
      <c r="C278" s="36">
        <v>346</v>
      </c>
      <c r="D278" s="36">
        <v>1019</v>
      </c>
      <c r="E278" s="15">
        <f t="shared" si="4"/>
        <v>0.3395485770363101</v>
      </c>
    </row>
    <row r="279" spans="1:5" ht="14.25">
      <c r="A279" s="34" t="s">
        <v>604</v>
      </c>
      <c r="B279" s="35" t="s">
        <v>605</v>
      </c>
      <c r="C279" s="36">
        <v>5959</v>
      </c>
      <c r="D279" s="36">
        <v>6092</v>
      </c>
      <c r="E279" s="15">
        <f t="shared" si="4"/>
        <v>0.9781680892974393</v>
      </c>
    </row>
    <row r="280" spans="1:5" ht="14.25">
      <c r="A280" s="34" t="s">
        <v>606</v>
      </c>
      <c r="B280" s="37" t="s">
        <v>607</v>
      </c>
      <c r="C280" s="36">
        <v>698</v>
      </c>
      <c r="D280" s="36">
        <v>621</v>
      </c>
      <c r="E280" s="15">
        <f t="shared" si="4"/>
        <v>1.1239935587761676</v>
      </c>
    </row>
    <row r="281" spans="1:5" ht="14.25">
      <c r="A281" s="34" t="s">
        <v>608</v>
      </c>
      <c r="B281" s="37" t="s">
        <v>609</v>
      </c>
      <c r="C281" s="36">
        <v>872</v>
      </c>
      <c r="D281" s="36">
        <v>876</v>
      </c>
      <c r="E281" s="15">
        <f t="shared" si="4"/>
        <v>0.9954337899543378</v>
      </c>
    </row>
    <row r="282" spans="1:5" ht="14.25">
      <c r="A282" s="34" t="s">
        <v>610</v>
      </c>
      <c r="B282" s="37" t="s">
        <v>611</v>
      </c>
      <c r="C282" s="36">
        <v>3549</v>
      </c>
      <c r="D282" s="36">
        <v>3169</v>
      </c>
      <c r="E282" s="15">
        <f t="shared" si="4"/>
        <v>1.1199116440517514</v>
      </c>
    </row>
    <row r="283" spans="1:5" ht="14.25">
      <c r="A283" s="34" t="s">
        <v>612</v>
      </c>
      <c r="B283" s="37" t="s">
        <v>613</v>
      </c>
      <c r="C283" s="36">
        <v>0</v>
      </c>
      <c r="D283" s="36">
        <v>3338</v>
      </c>
      <c r="E283" s="15">
        <f t="shared" si="4"/>
        <v>0</v>
      </c>
    </row>
    <row r="284" spans="1:5" ht="14.25">
      <c r="A284" s="34" t="s">
        <v>614</v>
      </c>
      <c r="B284" s="37" t="s">
        <v>615</v>
      </c>
      <c r="C284" s="36">
        <v>550</v>
      </c>
      <c r="D284" s="36">
        <v>30</v>
      </c>
      <c r="E284" s="15">
        <f t="shared" si="4"/>
        <v>18.333333333333332</v>
      </c>
    </row>
    <row r="285" spans="1:5" ht="14.25">
      <c r="A285" s="34" t="s">
        <v>616</v>
      </c>
      <c r="B285" s="37" t="s">
        <v>617</v>
      </c>
      <c r="C285" s="36">
        <v>290</v>
      </c>
      <c r="D285" s="36">
        <v>567</v>
      </c>
      <c r="E285" s="15">
        <f t="shared" si="4"/>
        <v>0.5114638447971781</v>
      </c>
    </row>
    <row r="286" spans="1:5" ht="14.25">
      <c r="A286" s="34" t="s">
        <v>618</v>
      </c>
      <c r="B286" s="37" t="s">
        <v>619</v>
      </c>
      <c r="C286" s="36"/>
      <c r="D286" s="36">
        <v>660</v>
      </c>
      <c r="E286" s="15">
        <f t="shared" si="4"/>
        <v>0</v>
      </c>
    </row>
    <row r="287" spans="1:5" ht="14.25">
      <c r="A287" s="34" t="s">
        <v>620</v>
      </c>
      <c r="B287" s="35" t="s">
        <v>621</v>
      </c>
      <c r="C287" s="36">
        <v>6629</v>
      </c>
      <c r="D287" s="36">
        <v>6136</v>
      </c>
      <c r="E287" s="15">
        <f t="shared" si="4"/>
        <v>1.0803455019556714</v>
      </c>
    </row>
    <row r="288" spans="1:5" ht="14.25">
      <c r="A288" s="34" t="s">
        <v>622</v>
      </c>
      <c r="B288" s="37" t="s">
        <v>623</v>
      </c>
      <c r="C288" s="36">
        <v>6629</v>
      </c>
      <c r="D288" s="36">
        <v>6136</v>
      </c>
      <c r="E288" s="15">
        <f t="shared" si="4"/>
        <v>1.0803455019556714</v>
      </c>
    </row>
    <row r="289" spans="1:5" ht="14.25">
      <c r="A289" s="34" t="s">
        <v>624</v>
      </c>
      <c r="B289" s="35" t="s">
        <v>625</v>
      </c>
      <c r="C289" s="36">
        <v>200</v>
      </c>
      <c r="D289" s="36">
        <v>250</v>
      </c>
      <c r="E289" s="15">
        <f t="shared" si="4"/>
        <v>0.8</v>
      </c>
    </row>
    <row r="290" spans="1:5" ht="14.25">
      <c r="A290" s="34" t="s">
        <v>626</v>
      </c>
      <c r="B290" s="37" t="s">
        <v>627</v>
      </c>
      <c r="C290" s="36">
        <v>200</v>
      </c>
      <c r="D290" s="36">
        <v>250</v>
      </c>
      <c r="E290" s="15">
        <f t="shared" si="4"/>
        <v>0.8</v>
      </c>
    </row>
    <row r="291" spans="1:5" ht="14.25">
      <c r="A291" s="34" t="s">
        <v>628</v>
      </c>
      <c r="B291" s="35" t="s">
        <v>629</v>
      </c>
      <c r="C291" s="36">
        <v>4896</v>
      </c>
      <c r="D291" s="36">
        <v>5437</v>
      </c>
      <c r="E291" s="15">
        <f t="shared" si="4"/>
        <v>0.9004965973882656</v>
      </c>
    </row>
    <row r="292" spans="1:5" ht="14.25">
      <c r="A292" s="34" t="s">
        <v>630</v>
      </c>
      <c r="B292" s="37" t="s">
        <v>631</v>
      </c>
      <c r="C292" s="36"/>
      <c r="D292" s="36"/>
      <c r="E292" s="15"/>
    </row>
    <row r="293" spans="1:5" ht="27">
      <c r="A293" s="34" t="s">
        <v>632</v>
      </c>
      <c r="B293" s="37" t="s">
        <v>633</v>
      </c>
      <c r="C293" s="36">
        <v>4896</v>
      </c>
      <c r="D293" s="36">
        <v>5437</v>
      </c>
      <c r="E293" s="15">
        <f t="shared" si="4"/>
        <v>0.9004965973882656</v>
      </c>
    </row>
    <row r="294" spans="1:5" ht="14.25">
      <c r="A294" s="34" t="s">
        <v>634</v>
      </c>
      <c r="B294" s="35" t="s">
        <v>635</v>
      </c>
      <c r="C294" s="36">
        <v>664</v>
      </c>
      <c r="D294" s="36">
        <v>437</v>
      </c>
      <c r="E294" s="15">
        <f t="shared" si="4"/>
        <v>1.5194508009153318</v>
      </c>
    </row>
    <row r="295" spans="1:5" ht="14.25">
      <c r="A295" s="34" t="s">
        <v>636</v>
      </c>
      <c r="B295" s="37" t="s">
        <v>637</v>
      </c>
      <c r="C295" s="36">
        <v>467</v>
      </c>
      <c r="D295" s="36">
        <v>322</v>
      </c>
      <c r="E295" s="15">
        <f t="shared" si="4"/>
        <v>1.450310559006211</v>
      </c>
    </row>
    <row r="296" spans="1:5" ht="14.25">
      <c r="A296" s="34" t="s">
        <v>638</v>
      </c>
      <c r="B296" s="37" t="s">
        <v>639</v>
      </c>
      <c r="C296" s="36"/>
      <c r="D296" s="36"/>
      <c r="E296" s="15"/>
    </row>
    <row r="297" spans="1:5" ht="14.25">
      <c r="A297" s="34" t="s">
        <v>640</v>
      </c>
      <c r="B297" s="37" t="s">
        <v>641</v>
      </c>
      <c r="C297" s="36">
        <v>197</v>
      </c>
      <c r="D297" s="36">
        <v>155</v>
      </c>
      <c r="E297" s="15">
        <f t="shared" si="4"/>
        <v>1.270967741935484</v>
      </c>
    </row>
    <row r="298" spans="1:5" ht="14.25">
      <c r="A298" s="34" t="s">
        <v>642</v>
      </c>
      <c r="B298" s="35" t="s">
        <v>643</v>
      </c>
      <c r="C298" s="36">
        <v>51</v>
      </c>
      <c r="D298" s="36">
        <v>200</v>
      </c>
      <c r="E298" s="15">
        <f t="shared" si="4"/>
        <v>0.255</v>
      </c>
    </row>
    <row r="299" spans="1:5" ht="14.25">
      <c r="A299" s="34" t="s">
        <v>644</v>
      </c>
      <c r="B299" s="37" t="s">
        <v>645</v>
      </c>
      <c r="C299" s="36">
        <v>51</v>
      </c>
      <c r="D299" s="36">
        <v>200</v>
      </c>
      <c r="E299" s="15">
        <f t="shared" si="4"/>
        <v>0.255</v>
      </c>
    </row>
    <row r="300" spans="1:5" ht="14.25">
      <c r="A300" s="34" t="s">
        <v>646</v>
      </c>
      <c r="B300" s="35" t="s">
        <v>647</v>
      </c>
      <c r="C300" s="36">
        <v>98</v>
      </c>
      <c r="D300" s="36">
        <v>50</v>
      </c>
      <c r="E300" s="15">
        <f t="shared" si="4"/>
        <v>1.96</v>
      </c>
    </row>
    <row r="301" spans="1:5" ht="14.25">
      <c r="A301" s="34" t="s">
        <v>648</v>
      </c>
      <c r="B301" s="37" t="s">
        <v>142</v>
      </c>
      <c r="C301" s="36">
        <v>2</v>
      </c>
      <c r="D301" s="36">
        <v>50</v>
      </c>
      <c r="E301" s="15">
        <f t="shared" si="4"/>
        <v>0.04</v>
      </c>
    </row>
    <row r="302" spans="1:5" ht="14.25">
      <c r="A302" s="34" t="s">
        <v>649</v>
      </c>
      <c r="B302" s="37" t="s">
        <v>650</v>
      </c>
      <c r="C302" s="36">
        <v>96</v>
      </c>
      <c r="D302" s="36"/>
      <c r="E302" s="15"/>
    </row>
    <row r="303" spans="1:5" ht="14.25">
      <c r="A303" s="34" t="s">
        <v>651</v>
      </c>
      <c r="B303" s="35" t="s">
        <v>652</v>
      </c>
      <c r="C303" s="36">
        <v>55</v>
      </c>
      <c r="D303" s="36">
        <v>55</v>
      </c>
      <c r="E303" s="15">
        <f t="shared" si="4"/>
        <v>1</v>
      </c>
    </row>
    <row r="304" spans="1:5" ht="14.25">
      <c r="A304" s="34" t="s">
        <v>653</v>
      </c>
      <c r="B304" s="37" t="s">
        <v>654</v>
      </c>
      <c r="C304" s="36">
        <v>55</v>
      </c>
      <c r="D304" s="36">
        <v>55</v>
      </c>
      <c r="E304" s="15">
        <f t="shared" si="4"/>
        <v>1</v>
      </c>
    </row>
    <row r="305" spans="1:5" ht="14.25">
      <c r="A305" s="34" t="s">
        <v>655</v>
      </c>
      <c r="B305" s="35" t="s">
        <v>656</v>
      </c>
      <c r="C305" s="36">
        <v>4698</v>
      </c>
      <c r="D305" s="36">
        <v>8650</v>
      </c>
      <c r="E305" s="15">
        <f t="shared" si="4"/>
        <v>0.543121387283237</v>
      </c>
    </row>
    <row r="306" spans="1:5" ht="14.25">
      <c r="A306" s="34" t="s">
        <v>657</v>
      </c>
      <c r="B306" s="35" t="s">
        <v>658</v>
      </c>
      <c r="C306" s="36">
        <v>289</v>
      </c>
      <c r="D306" s="36">
        <v>212</v>
      </c>
      <c r="E306" s="15">
        <f t="shared" si="4"/>
        <v>1.3632075471698113</v>
      </c>
    </row>
    <row r="307" spans="1:5" ht="14.25">
      <c r="A307" s="34" t="s">
        <v>659</v>
      </c>
      <c r="B307" s="37" t="s">
        <v>142</v>
      </c>
      <c r="C307" s="36">
        <v>212</v>
      </c>
      <c r="D307" s="36">
        <v>212</v>
      </c>
      <c r="E307" s="15">
        <f t="shared" si="4"/>
        <v>1</v>
      </c>
    </row>
    <row r="308" spans="1:5" ht="14.25">
      <c r="A308" s="34" t="s">
        <v>660</v>
      </c>
      <c r="B308" s="37" t="s">
        <v>661</v>
      </c>
      <c r="C308" s="36">
        <v>77</v>
      </c>
      <c r="D308" s="36"/>
      <c r="E308" s="15"/>
    </row>
    <row r="309" spans="1:5" ht="14.25">
      <c r="A309" s="34" t="s">
        <v>662</v>
      </c>
      <c r="B309" s="35" t="s">
        <v>663</v>
      </c>
      <c r="C309" s="36">
        <v>140</v>
      </c>
      <c r="D309" s="36">
        <v>3823</v>
      </c>
      <c r="E309" s="15">
        <f t="shared" si="4"/>
        <v>0.03662045513994246</v>
      </c>
    </row>
    <row r="310" spans="1:5" ht="14.25">
      <c r="A310" s="34" t="s">
        <v>664</v>
      </c>
      <c r="B310" s="37" t="s">
        <v>665</v>
      </c>
      <c r="C310" s="36">
        <v>140</v>
      </c>
      <c r="D310" s="36">
        <v>2885</v>
      </c>
      <c r="E310" s="15">
        <f t="shared" si="4"/>
        <v>0.04852686308492201</v>
      </c>
    </row>
    <row r="311" spans="1:5" ht="14.25">
      <c r="A311" s="34" t="s">
        <v>666</v>
      </c>
      <c r="B311" s="37" t="s">
        <v>667</v>
      </c>
      <c r="C311" s="36">
        <v>0</v>
      </c>
      <c r="D311" s="36">
        <v>938</v>
      </c>
      <c r="E311" s="15">
        <f t="shared" si="4"/>
        <v>0</v>
      </c>
    </row>
    <row r="312" spans="1:5" ht="14.25">
      <c r="A312" s="34" t="s">
        <v>668</v>
      </c>
      <c r="B312" s="35" t="s">
        <v>669</v>
      </c>
      <c r="C312" s="36">
        <v>3987</v>
      </c>
      <c r="D312" s="36">
        <v>4300</v>
      </c>
      <c r="E312" s="15">
        <f t="shared" si="4"/>
        <v>0.9272093023255814</v>
      </c>
    </row>
    <row r="313" spans="1:5" ht="14.25">
      <c r="A313" s="34" t="s">
        <v>670</v>
      </c>
      <c r="B313" s="37" t="s">
        <v>671</v>
      </c>
      <c r="C313" s="36">
        <v>3987</v>
      </c>
      <c r="D313" s="36">
        <v>4300</v>
      </c>
      <c r="E313" s="15">
        <f t="shared" si="4"/>
        <v>0.9272093023255814</v>
      </c>
    </row>
    <row r="314" spans="1:5" ht="14.25">
      <c r="A314" s="34" t="s">
        <v>672</v>
      </c>
      <c r="B314" s="35" t="s">
        <v>673</v>
      </c>
      <c r="C314" s="36">
        <v>199</v>
      </c>
      <c r="D314" s="36">
        <v>115</v>
      </c>
      <c r="E314" s="15">
        <f t="shared" si="4"/>
        <v>1.7304347826086957</v>
      </c>
    </row>
    <row r="315" spans="1:5" ht="14.25">
      <c r="A315" s="34" t="s">
        <v>674</v>
      </c>
      <c r="B315" s="37" t="s">
        <v>675</v>
      </c>
      <c r="C315" s="36">
        <v>9</v>
      </c>
      <c r="D315" s="36">
        <v>115</v>
      </c>
      <c r="E315" s="15">
        <f t="shared" si="4"/>
        <v>0.0782608695652174</v>
      </c>
    </row>
    <row r="316" spans="1:5" ht="14.25">
      <c r="A316" s="34" t="s">
        <v>676</v>
      </c>
      <c r="B316" s="37" t="s">
        <v>677</v>
      </c>
      <c r="C316" s="36">
        <v>190</v>
      </c>
      <c r="D316" s="36">
        <v>200</v>
      </c>
      <c r="E316" s="15">
        <f t="shared" si="4"/>
        <v>0.95</v>
      </c>
    </row>
    <row r="317" spans="1:5" ht="14.25">
      <c r="A317" s="34" t="s">
        <v>678</v>
      </c>
      <c r="B317" s="35" t="s">
        <v>679</v>
      </c>
      <c r="C317" s="36">
        <v>0</v>
      </c>
      <c r="D317" s="36">
        <v>200</v>
      </c>
      <c r="E317" s="15">
        <f t="shared" si="4"/>
        <v>0</v>
      </c>
    </row>
    <row r="318" spans="1:5" ht="14.25">
      <c r="A318" s="34" t="s">
        <v>680</v>
      </c>
      <c r="B318" s="37" t="s">
        <v>681</v>
      </c>
      <c r="C318" s="36">
        <v>0</v>
      </c>
      <c r="D318" s="36">
        <v>200</v>
      </c>
      <c r="E318" s="15">
        <f t="shared" si="4"/>
        <v>0</v>
      </c>
    </row>
    <row r="319" spans="1:5" ht="14.25">
      <c r="A319" s="34">
        <v>21199</v>
      </c>
      <c r="B319" s="35" t="s">
        <v>682</v>
      </c>
      <c r="C319" s="36">
        <v>83</v>
      </c>
      <c r="D319" s="36">
        <v>0</v>
      </c>
      <c r="E319" s="15"/>
    </row>
    <row r="320" spans="1:5" ht="14.25">
      <c r="A320" s="34">
        <v>2119999</v>
      </c>
      <c r="B320" s="37" t="s">
        <v>683</v>
      </c>
      <c r="C320" s="36">
        <v>83</v>
      </c>
      <c r="D320" s="36">
        <v>0</v>
      </c>
      <c r="E320" s="15"/>
    </row>
    <row r="321" spans="1:5" ht="14.25">
      <c r="A321" s="34" t="s">
        <v>684</v>
      </c>
      <c r="B321" s="35" t="s">
        <v>685</v>
      </c>
      <c r="C321" s="36">
        <v>7578</v>
      </c>
      <c r="D321" s="36">
        <v>9533</v>
      </c>
      <c r="E321" s="15">
        <f t="shared" si="4"/>
        <v>0.7949228994020769</v>
      </c>
    </row>
    <row r="322" spans="1:5" ht="14.25">
      <c r="A322" s="34" t="s">
        <v>686</v>
      </c>
      <c r="B322" s="35" t="s">
        <v>687</v>
      </c>
      <c r="C322" s="36">
        <v>5230</v>
      </c>
      <c r="D322" s="36">
        <v>6157</v>
      </c>
      <c r="E322" s="15">
        <f t="shared" si="4"/>
        <v>0.8494396621731363</v>
      </c>
    </row>
    <row r="323" spans="1:5" ht="14.25">
      <c r="A323" s="34" t="s">
        <v>688</v>
      </c>
      <c r="B323" s="37" t="s">
        <v>140</v>
      </c>
      <c r="C323" s="36">
        <v>780</v>
      </c>
      <c r="D323" s="36">
        <v>2488</v>
      </c>
      <c r="E323" s="15">
        <f t="shared" si="4"/>
        <v>0.3135048231511254</v>
      </c>
    </row>
    <row r="324" spans="1:5" ht="14.25">
      <c r="A324" s="34" t="s">
        <v>689</v>
      </c>
      <c r="B324" s="37" t="s">
        <v>142</v>
      </c>
      <c r="C324" s="36">
        <v>260</v>
      </c>
      <c r="D324" s="36">
        <v>364</v>
      </c>
      <c r="E324" s="15">
        <f t="shared" si="4"/>
        <v>0.7142857142857143</v>
      </c>
    </row>
    <row r="325" spans="1:5" ht="14.25">
      <c r="A325" s="34" t="s">
        <v>690</v>
      </c>
      <c r="B325" s="37" t="s">
        <v>691</v>
      </c>
      <c r="C325" s="36">
        <v>2921</v>
      </c>
      <c r="D325" s="36">
        <v>1756</v>
      </c>
      <c r="E325" s="15">
        <f t="shared" si="4"/>
        <v>1.6634396355353076</v>
      </c>
    </row>
    <row r="326" spans="1:5" ht="14.25">
      <c r="A326" s="34" t="s">
        <v>692</v>
      </c>
      <c r="B326" s="37" t="s">
        <v>693</v>
      </c>
      <c r="C326" s="36">
        <v>166</v>
      </c>
      <c r="D326" s="36">
        <v>113</v>
      </c>
      <c r="E326" s="15">
        <f aca="true" t="shared" si="5" ref="E326:E389">C326/D326</f>
        <v>1.4690265486725664</v>
      </c>
    </row>
    <row r="327" spans="1:5" ht="14.25">
      <c r="A327" s="34" t="s">
        <v>694</v>
      </c>
      <c r="B327" s="37" t="s">
        <v>695</v>
      </c>
      <c r="C327" s="36">
        <v>1103</v>
      </c>
      <c r="D327" s="36">
        <v>1436</v>
      </c>
      <c r="E327" s="15">
        <f t="shared" si="5"/>
        <v>0.7681058495821727</v>
      </c>
    </row>
    <row r="328" spans="1:5" ht="14.25">
      <c r="A328" s="34" t="s">
        <v>696</v>
      </c>
      <c r="B328" s="35" t="s">
        <v>697</v>
      </c>
      <c r="C328" s="36">
        <v>700</v>
      </c>
      <c r="D328" s="36">
        <v>800</v>
      </c>
      <c r="E328" s="15">
        <f t="shared" si="5"/>
        <v>0.875</v>
      </c>
    </row>
    <row r="329" spans="1:5" ht="14.25">
      <c r="A329" s="34" t="s">
        <v>698</v>
      </c>
      <c r="B329" s="37" t="s">
        <v>699</v>
      </c>
      <c r="C329" s="36">
        <v>700</v>
      </c>
      <c r="D329" s="36">
        <v>800</v>
      </c>
      <c r="E329" s="15">
        <f t="shared" si="5"/>
        <v>0.875</v>
      </c>
    </row>
    <row r="330" spans="1:5" ht="14.25">
      <c r="A330" s="34" t="s">
        <v>700</v>
      </c>
      <c r="B330" s="35" t="s">
        <v>701</v>
      </c>
      <c r="C330" s="36">
        <v>0</v>
      </c>
      <c r="D330" s="36">
        <v>1416</v>
      </c>
      <c r="E330" s="15">
        <f t="shared" si="5"/>
        <v>0</v>
      </c>
    </row>
    <row r="331" spans="1:5" ht="14.25">
      <c r="A331" s="34" t="s">
        <v>702</v>
      </c>
      <c r="B331" s="37" t="s">
        <v>703</v>
      </c>
      <c r="C331" s="36">
        <v>0</v>
      </c>
      <c r="D331" s="36">
        <v>1416</v>
      </c>
      <c r="E331" s="15">
        <f t="shared" si="5"/>
        <v>0</v>
      </c>
    </row>
    <row r="332" spans="1:5" ht="14.25">
      <c r="A332" s="34" t="s">
        <v>704</v>
      </c>
      <c r="B332" s="35" t="s">
        <v>705</v>
      </c>
      <c r="C332" s="36">
        <v>1648</v>
      </c>
      <c r="D332" s="36">
        <v>1160</v>
      </c>
      <c r="E332" s="15">
        <f t="shared" si="5"/>
        <v>1.4206896551724137</v>
      </c>
    </row>
    <row r="333" spans="1:5" ht="14.25">
      <c r="A333" s="34" t="s">
        <v>706</v>
      </c>
      <c r="B333" s="37" t="s">
        <v>707</v>
      </c>
      <c r="C333" s="36">
        <v>1648</v>
      </c>
      <c r="D333" s="36">
        <v>1160</v>
      </c>
      <c r="E333" s="15">
        <f t="shared" si="5"/>
        <v>1.4206896551724137</v>
      </c>
    </row>
    <row r="334" spans="1:5" ht="14.25">
      <c r="A334" s="34" t="s">
        <v>708</v>
      </c>
      <c r="B334" s="35" t="s">
        <v>709</v>
      </c>
      <c r="C334" s="36">
        <v>32825</v>
      </c>
      <c r="D334" s="36">
        <v>25041</v>
      </c>
      <c r="E334" s="15">
        <f t="shared" si="5"/>
        <v>1.3108502056627132</v>
      </c>
    </row>
    <row r="335" spans="1:5" ht="14.25">
      <c r="A335" s="34" t="s">
        <v>710</v>
      </c>
      <c r="B335" s="35" t="s">
        <v>711</v>
      </c>
      <c r="C335" s="36">
        <v>10889</v>
      </c>
      <c r="D335" s="36">
        <v>11941</v>
      </c>
      <c r="E335" s="15">
        <f t="shared" si="5"/>
        <v>0.911900175864668</v>
      </c>
    </row>
    <row r="336" spans="1:5" ht="14.25">
      <c r="A336" s="34" t="s">
        <v>712</v>
      </c>
      <c r="B336" s="37" t="s">
        <v>140</v>
      </c>
      <c r="C336" s="36">
        <v>945</v>
      </c>
      <c r="D336" s="36">
        <v>2122</v>
      </c>
      <c r="E336" s="15">
        <f t="shared" si="5"/>
        <v>0.44533459000942505</v>
      </c>
    </row>
    <row r="337" spans="1:5" ht="14.25">
      <c r="A337" s="34" t="s">
        <v>713</v>
      </c>
      <c r="B337" s="37" t="s">
        <v>142</v>
      </c>
      <c r="C337" s="36">
        <v>130</v>
      </c>
      <c r="D337" s="36">
        <v>0</v>
      </c>
      <c r="E337" s="15"/>
    </row>
    <row r="338" spans="1:5" ht="14.25">
      <c r="A338" s="34" t="s">
        <v>714</v>
      </c>
      <c r="B338" s="37" t="s">
        <v>152</v>
      </c>
      <c r="C338" s="36">
        <v>5804</v>
      </c>
      <c r="D338" s="36">
        <v>4512</v>
      </c>
      <c r="E338" s="15">
        <f t="shared" si="5"/>
        <v>1.2863475177304964</v>
      </c>
    </row>
    <row r="339" spans="1:5" ht="14.25">
      <c r="A339" s="34" t="s">
        <v>715</v>
      </c>
      <c r="B339" s="37" t="s">
        <v>716</v>
      </c>
      <c r="C339" s="36">
        <v>23</v>
      </c>
      <c r="D339" s="36">
        <v>18</v>
      </c>
      <c r="E339" s="15">
        <f t="shared" si="5"/>
        <v>1.2777777777777777</v>
      </c>
    </row>
    <row r="340" spans="1:5" ht="14.25">
      <c r="A340" s="34" t="s">
        <v>717</v>
      </c>
      <c r="B340" s="37" t="s">
        <v>718</v>
      </c>
      <c r="C340" s="36">
        <v>167</v>
      </c>
      <c r="D340" s="36">
        <v>167</v>
      </c>
      <c r="E340" s="15">
        <f t="shared" si="5"/>
        <v>1</v>
      </c>
    </row>
    <row r="341" spans="1:5" ht="15">
      <c r="A341" s="34" t="s">
        <v>719</v>
      </c>
      <c r="B341" s="38" t="s">
        <v>720</v>
      </c>
      <c r="C341" s="36">
        <v>30</v>
      </c>
      <c r="D341" s="36">
        <v>30</v>
      </c>
      <c r="E341" s="15">
        <f t="shared" si="5"/>
        <v>1</v>
      </c>
    </row>
    <row r="342" spans="1:5" ht="15">
      <c r="A342" s="34" t="s">
        <v>721</v>
      </c>
      <c r="B342" s="38" t="s">
        <v>722</v>
      </c>
      <c r="C342" s="36">
        <v>10</v>
      </c>
      <c r="D342" s="36">
        <v>8</v>
      </c>
      <c r="E342" s="15">
        <f t="shared" si="5"/>
        <v>1.25</v>
      </c>
    </row>
    <row r="343" spans="1:5" ht="15">
      <c r="A343" s="34" t="s">
        <v>723</v>
      </c>
      <c r="B343" s="38" t="s">
        <v>724</v>
      </c>
      <c r="C343" s="36">
        <v>100</v>
      </c>
      <c r="D343" s="36">
        <v>1048</v>
      </c>
      <c r="E343" s="15">
        <f t="shared" si="5"/>
        <v>0.09541984732824428</v>
      </c>
    </row>
    <row r="344" spans="1:5" ht="15">
      <c r="A344" s="34" t="s">
        <v>725</v>
      </c>
      <c r="B344" s="38" t="s">
        <v>726</v>
      </c>
      <c r="C344" s="36">
        <v>200</v>
      </c>
      <c r="D344" s="36">
        <v>200</v>
      </c>
      <c r="E344" s="15">
        <f t="shared" si="5"/>
        <v>1</v>
      </c>
    </row>
    <row r="345" spans="1:5" ht="15">
      <c r="A345" s="34" t="s">
        <v>727</v>
      </c>
      <c r="B345" s="38" t="s">
        <v>728</v>
      </c>
      <c r="C345" s="36">
        <v>986</v>
      </c>
      <c r="D345" s="36">
        <v>266</v>
      </c>
      <c r="E345" s="15">
        <f t="shared" si="5"/>
        <v>3.706766917293233</v>
      </c>
    </row>
    <row r="346" spans="1:5" ht="15">
      <c r="A346" s="34" t="s">
        <v>729</v>
      </c>
      <c r="B346" s="38" t="s">
        <v>730</v>
      </c>
      <c r="C346" s="36">
        <v>2494</v>
      </c>
      <c r="D346" s="36">
        <v>3570</v>
      </c>
      <c r="E346" s="15">
        <f t="shared" si="5"/>
        <v>0.6985994397759103</v>
      </c>
    </row>
    <row r="347" spans="1:5" ht="14.25">
      <c r="A347" s="34" t="s">
        <v>731</v>
      </c>
      <c r="B347" s="35" t="s">
        <v>732</v>
      </c>
      <c r="C347" s="36">
        <v>6257</v>
      </c>
      <c r="D347" s="36">
        <v>4329</v>
      </c>
      <c r="E347" s="15">
        <f t="shared" si="5"/>
        <v>1.4453684453684454</v>
      </c>
    </row>
    <row r="348" spans="1:5" ht="15">
      <c r="A348" s="34" t="s">
        <v>733</v>
      </c>
      <c r="B348" s="38" t="s">
        <v>140</v>
      </c>
      <c r="C348" s="36">
        <v>712</v>
      </c>
      <c r="D348" s="36">
        <v>108</v>
      </c>
      <c r="E348" s="15">
        <f t="shared" si="5"/>
        <v>6.592592592592593</v>
      </c>
    </row>
    <row r="349" spans="1:5" ht="15">
      <c r="A349" s="34" t="s">
        <v>734</v>
      </c>
      <c r="B349" s="38" t="s">
        <v>735</v>
      </c>
      <c r="C349" s="36">
        <v>1366</v>
      </c>
      <c r="D349" s="36">
        <v>2420</v>
      </c>
      <c r="E349" s="15">
        <f t="shared" si="5"/>
        <v>0.5644628099173554</v>
      </c>
    </row>
    <row r="350" spans="1:5" ht="15">
      <c r="A350" s="34" t="s">
        <v>736</v>
      </c>
      <c r="B350" s="38" t="s">
        <v>737</v>
      </c>
      <c r="C350" s="36">
        <v>1055</v>
      </c>
      <c r="D350" s="36">
        <v>500</v>
      </c>
      <c r="E350" s="15">
        <f t="shared" si="5"/>
        <v>2.11</v>
      </c>
    </row>
    <row r="351" spans="1:5" ht="15">
      <c r="A351" s="34" t="s">
        <v>738</v>
      </c>
      <c r="B351" s="38" t="s">
        <v>739</v>
      </c>
      <c r="C351" s="36"/>
      <c r="D351" s="36">
        <v>175</v>
      </c>
      <c r="E351" s="15">
        <f t="shared" si="5"/>
        <v>0</v>
      </c>
    </row>
    <row r="352" spans="1:5" ht="15">
      <c r="A352" s="34" t="s">
        <v>740</v>
      </c>
      <c r="B352" s="38" t="s">
        <v>741</v>
      </c>
      <c r="C352" s="36">
        <v>150</v>
      </c>
      <c r="D352" s="36"/>
      <c r="E352" s="15"/>
    </row>
    <row r="353" spans="1:5" ht="14.25">
      <c r="A353" s="34" t="s">
        <v>742</v>
      </c>
      <c r="B353" s="37" t="s">
        <v>743</v>
      </c>
      <c r="C353" s="36">
        <v>929</v>
      </c>
      <c r="D353" s="36">
        <v>1000</v>
      </c>
      <c r="E353" s="15">
        <f t="shared" si="5"/>
        <v>0.929</v>
      </c>
    </row>
    <row r="354" spans="1:5" ht="15">
      <c r="A354" s="34" t="s">
        <v>744</v>
      </c>
      <c r="B354" s="38" t="s">
        <v>745</v>
      </c>
      <c r="C354" s="36">
        <v>125</v>
      </c>
      <c r="D354" s="36">
        <v>125</v>
      </c>
      <c r="E354" s="15">
        <f t="shared" si="5"/>
        <v>1</v>
      </c>
    </row>
    <row r="355" spans="1:5" ht="15">
      <c r="A355" s="34" t="s">
        <v>746</v>
      </c>
      <c r="B355" s="38" t="s">
        <v>747</v>
      </c>
      <c r="C355" s="36">
        <v>30</v>
      </c>
      <c r="D355" s="36">
        <v>0</v>
      </c>
      <c r="E355" s="15"/>
    </row>
    <row r="356" spans="1:5" ht="15">
      <c r="A356" s="34" t="s">
        <v>748</v>
      </c>
      <c r="B356" s="38" t="s">
        <v>749</v>
      </c>
      <c r="C356" s="36"/>
      <c r="D356" s="36">
        <v>1</v>
      </c>
      <c r="E356" s="15">
        <f t="shared" si="5"/>
        <v>0</v>
      </c>
    </row>
    <row r="357" spans="1:5" ht="15">
      <c r="A357" s="34" t="s">
        <v>750</v>
      </c>
      <c r="B357" s="38" t="s">
        <v>751</v>
      </c>
      <c r="C357" s="36">
        <v>500</v>
      </c>
      <c r="D357" s="36"/>
      <c r="E357" s="15"/>
    </row>
    <row r="358" spans="1:5" ht="14.25">
      <c r="A358" s="34">
        <v>2130237</v>
      </c>
      <c r="B358" s="37" t="s">
        <v>752</v>
      </c>
      <c r="C358" s="36">
        <v>149</v>
      </c>
      <c r="D358" s="36">
        <v>0</v>
      </c>
      <c r="E358" s="15"/>
    </row>
    <row r="359" spans="1:5" ht="14.25">
      <c r="A359" s="34" t="s">
        <v>753</v>
      </c>
      <c r="B359" s="37" t="s">
        <v>754</v>
      </c>
      <c r="C359" s="36">
        <v>1241</v>
      </c>
      <c r="D359" s="36"/>
      <c r="E359" s="15"/>
    </row>
    <row r="360" spans="1:5" ht="14.25">
      <c r="A360" s="34" t="s">
        <v>755</v>
      </c>
      <c r="B360" s="35" t="s">
        <v>756</v>
      </c>
      <c r="C360" s="36">
        <v>2494</v>
      </c>
      <c r="D360" s="36">
        <v>2365</v>
      </c>
      <c r="E360" s="15">
        <f t="shared" si="5"/>
        <v>1.0545454545454545</v>
      </c>
    </row>
    <row r="361" spans="1:5" ht="15">
      <c r="A361" s="34" t="s">
        <v>757</v>
      </c>
      <c r="B361" s="38" t="s">
        <v>140</v>
      </c>
      <c r="C361" s="36">
        <v>456</v>
      </c>
      <c r="D361" s="36">
        <v>862</v>
      </c>
      <c r="E361" s="15">
        <f t="shared" si="5"/>
        <v>0.5290023201856149</v>
      </c>
    </row>
    <row r="362" spans="1:5" ht="15">
      <c r="A362" s="34" t="s">
        <v>758</v>
      </c>
      <c r="B362" s="38" t="s">
        <v>759</v>
      </c>
      <c r="C362" s="36">
        <v>22</v>
      </c>
      <c r="D362" s="36">
        <v>55</v>
      </c>
      <c r="E362" s="15">
        <f t="shared" si="5"/>
        <v>0.4</v>
      </c>
    </row>
    <row r="363" spans="1:5" ht="15">
      <c r="A363" s="34" t="s">
        <v>760</v>
      </c>
      <c r="B363" s="38" t="s">
        <v>761</v>
      </c>
      <c r="C363" s="36">
        <v>1665</v>
      </c>
      <c r="D363" s="36">
        <v>200</v>
      </c>
      <c r="E363" s="15">
        <f t="shared" si="5"/>
        <v>8.325</v>
      </c>
    </row>
    <row r="364" spans="1:5" ht="14.25">
      <c r="A364" s="34" t="s">
        <v>762</v>
      </c>
      <c r="B364" s="37" t="s">
        <v>763</v>
      </c>
      <c r="C364" s="36">
        <v>254</v>
      </c>
      <c r="D364" s="36"/>
      <c r="E364" s="15"/>
    </row>
    <row r="365" spans="1:5" ht="15">
      <c r="A365" s="34" t="s">
        <v>764</v>
      </c>
      <c r="B365" s="38" t="s">
        <v>765</v>
      </c>
      <c r="C365" s="36">
        <v>849</v>
      </c>
      <c r="D365" s="36">
        <v>351</v>
      </c>
      <c r="E365" s="15">
        <f t="shared" si="5"/>
        <v>2.4188034188034186</v>
      </c>
    </row>
    <row r="366" spans="1:5" ht="15">
      <c r="A366" s="34" t="s">
        <v>766</v>
      </c>
      <c r="B366" s="38" t="s">
        <v>767</v>
      </c>
      <c r="C366" s="36">
        <v>120</v>
      </c>
      <c r="D366" s="36">
        <v>120</v>
      </c>
      <c r="E366" s="15">
        <f t="shared" si="5"/>
        <v>1</v>
      </c>
    </row>
    <row r="367" spans="1:5" ht="15">
      <c r="A367" s="34" t="s">
        <v>768</v>
      </c>
      <c r="B367" s="38" t="s">
        <v>769</v>
      </c>
      <c r="C367" s="36">
        <v>0</v>
      </c>
      <c r="D367" s="36">
        <v>12</v>
      </c>
      <c r="E367" s="15">
        <f t="shared" si="5"/>
        <v>0</v>
      </c>
    </row>
    <row r="368" spans="1:5" ht="15">
      <c r="A368" s="34" t="s">
        <v>770</v>
      </c>
      <c r="B368" s="38" t="s">
        <v>771</v>
      </c>
      <c r="C368" s="36">
        <v>70</v>
      </c>
      <c r="D368" s="36">
        <v>70</v>
      </c>
      <c r="E368" s="15">
        <f t="shared" si="5"/>
        <v>1</v>
      </c>
    </row>
    <row r="369" spans="1:5" ht="15">
      <c r="A369" s="34" t="s">
        <v>772</v>
      </c>
      <c r="B369" s="38" t="s">
        <v>773</v>
      </c>
      <c r="C369" s="36">
        <v>170</v>
      </c>
      <c r="D369" s="36">
        <v>150</v>
      </c>
      <c r="E369" s="15">
        <f t="shared" si="5"/>
        <v>1.1333333333333333</v>
      </c>
    </row>
    <row r="370" spans="1:5" ht="14.25">
      <c r="A370" s="34" t="s">
        <v>774</v>
      </c>
      <c r="B370" s="37" t="s">
        <v>775</v>
      </c>
      <c r="C370" s="36">
        <v>3112</v>
      </c>
      <c r="D370" s="36"/>
      <c r="E370" s="15"/>
    </row>
    <row r="371" spans="1:5" ht="15">
      <c r="A371" s="34" t="s">
        <v>776</v>
      </c>
      <c r="B371" s="38" t="s">
        <v>777</v>
      </c>
      <c r="C371" s="36">
        <v>550</v>
      </c>
      <c r="D371" s="36">
        <v>0</v>
      </c>
      <c r="E371" s="15"/>
    </row>
    <row r="372" spans="1:5" ht="15">
      <c r="A372" s="34" t="s">
        <v>778</v>
      </c>
      <c r="B372" s="38" t="s">
        <v>779</v>
      </c>
      <c r="C372" s="36">
        <v>851</v>
      </c>
      <c r="D372" s="36">
        <v>545</v>
      </c>
      <c r="E372" s="15">
        <f t="shared" si="5"/>
        <v>1.5614678899082568</v>
      </c>
    </row>
    <row r="373" spans="1:5" ht="14.25">
      <c r="A373" s="34" t="s">
        <v>780</v>
      </c>
      <c r="B373" s="35" t="s">
        <v>781</v>
      </c>
      <c r="C373" s="36">
        <v>2624</v>
      </c>
      <c r="D373" s="36">
        <v>1730</v>
      </c>
      <c r="E373" s="15">
        <f t="shared" si="5"/>
        <v>1.5167630057803467</v>
      </c>
    </row>
    <row r="374" spans="1:5" ht="14.25">
      <c r="A374" s="34" t="s">
        <v>782</v>
      </c>
      <c r="B374" s="37" t="s">
        <v>783</v>
      </c>
      <c r="C374" s="36">
        <v>2624</v>
      </c>
      <c r="D374" s="36">
        <v>1730</v>
      </c>
      <c r="E374" s="15">
        <f t="shared" si="5"/>
        <v>1.5167630057803467</v>
      </c>
    </row>
    <row r="375" spans="1:5" ht="14.25">
      <c r="A375" s="34" t="s">
        <v>784</v>
      </c>
      <c r="B375" s="35" t="s">
        <v>785</v>
      </c>
      <c r="C375" s="36">
        <v>3831</v>
      </c>
      <c r="D375" s="36">
        <v>4676</v>
      </c>
      <c r="E375" s="15">
        <f t="shared" si="5"/>
        <v>0.81928999144568</v>
      </c>
    </row>
    <row r="376" spans="1:5" ht="14.25">
      <c r="A376" s="34" t="s">
        <v>786</v>
      </c>
      <c r="B376" s="37" t="s">
        <v>787</v>
      </c>
      <c r="C376" s="36">
        <v>931</v>
      </c>
      <c r="D376" s="36">
        <v>1000</v>
      </c>
      <c r="E376" s="15">
        <f t="shared" si="5"/>
        <v>0.931</v>
      </c>
    </row>
    <row r="377" spans="1:5" ht="14.25">
      <c r="A377" s="34" t="s">
        <v>788</v>
      </c>
      <c r="B377" s="37" t="s">
        <v>789</v>
      </c>
      <c r="C377" s="36">
        <v>81</v>
      </c>
      <c r="D377" s="36"/>
      <c r="E377" s="15"/>
    </row>
    <row r="378" spans="1:5" ht="14.25">
      <c r="A378" s="34" t="s">
        <v>790</v>
      </c>
      <c r="B378" s="37" t="s">
        <v>791</v>
      </c>
      <c r="C378" s="36">
        <v>3825</v>
      </c>
      <c r="D378" s="36">
        <v>3676</v>
      </c>
      <c r="E378" s="15">
        <f t="shared" si="5"/>
        <v>1.0405331882480957</v>
      </c>
    </row>
    <row r="379" spans="1:5" ht="14.25">
      <c r="A379" s="34">
        <v>2130799</v>
      </c>
      <c r="B379" s="37" t="s">
        <v>792</v>
      </c>
      <c r="C379" s="36">
        <v>99</v>
      </c>
      <c r="D379" s="36">
        <v>0</v>
      </c>
      <c r="E379" s="15"/>
    </row>
    <row r="380" spans="1:5" ht="14.25">
      <c r="A380" s="34" t="s">
        <v>793</v>
      </c>
      <c r="B380" s="35" t="s">
        <v>794</v>
      </c>
      <c r="C380" s="36">
        <v>2827</v>
      </c>
      <c r="D380" s="36">
        <v>7415</v>
      </c>
      <c r="E380" s="15">
        <f t="shared" si="5"/>
        <v>0.381254214430209</v>
      </c>
    </row>
    <row r="381" spans="1:5" ht="14.25">
      <c r="A381" s="34" t="s">
        <v>795</v>
      </c>
      <c r="B381" s="35" t="s">
        <v>796</v>
      </c>
      <c r="C381" s="36">
        <v>2827</v>
      </c>
      <c r="D381" s="36">
        <v>5415</v>
      </c>
      <c r="E381" s="15">
        <f t="shared" si="5"/>
        <v>0.5220683287165282</v>
      </c>
    </row>
    <row r="382" spans="1:5" ht="15">
      <c r="A382" s="34" t="s">
        <v>797</v>
      </c>
      <c r="B382" s="38" t="s">
        <v>140</v>
      </c>
      <c r="C382" s="36">
        <v>991</v>
      </c>
      <c r="D382" s="36">
        <v>1350</v>
      </c>
      <c r="E382" s="15">
        <f t="shared" si="5"/>
        <v>0.7340740740740741</v>
      </c>
    </row>
    <row r="383" spans="1:5" ht="15">
      <c r="A383" s="34" t="s">
        <v>798</v>
      </c>
      <c r="B383" s="38" t="s">
        <v>142</v>
      </c>
      <c r="C383" s="36">
        <v>337</v>
      </c>
      <c r="D383" s="36">
        <v>863</v>
      </c>
      <c r="E383" s="15">
        <f t="shared" si="5"/>
        <v>0.3904982618771727</v>
      </c>
    </row>
    <row r="384" spans="1:5" ht="15">
      <c r="A384" s="34" t="s">
        <v>799</v>
      </c>
      <c r="B384" s="38" t="s">
        <v>800</v>
      </c>
      <c r="C384" s="36"/>
      <c r="D384" s="36">
        <v>860</v>
      </c>
      <c r="E384" s="15">
        <f t="shared" si="5"/>
        <v>0</v>
      </c>
    </row>
    <row r="385" spans="1:5" ht="15">
      <c r="A385" s="34" t="s">
        <v>801</v>
      </c>
      <c r="B385" s="38" t="s">
        <v>802</v>
      </c>
      <c r="C385" s="36">
        <v>70</v>
      </c>
      <c r="D385" s="36">
        <v>70</v>
      </c>
      <c r="E385" s="15">
        <f t="shared" si="5"/>
        <v>1</v>
      </c>
    </row>
    <row r="386" spans="1:5" ht="15">
      <c r="A386" s="34" t="s">
        <v>803</v>
      </c>
      <c r="B386" s="38" t="s">
        <v>804</v>
      </c>
      <c r="C386" s="36">
        <v>167</v>
      </c>
      <c r="D386" s="36">
        <v>167</v>
      </c>
      <c r="E386" s="15">
        <f t="shared" si="5"/>
        <v>1</v>
      </c>
    </row>
    <row r="387" spans="1:5" ht="15">
      <c r="A387" s="34" t="s">
        <v>805</v>
      </c>
      <c r="B387" s="38" t="s">
        <v>806</v>
      </c>
      <c r="C387" s="36">
        <v>89</v>
      </c>
      <c r="D387" s="36">
        <v>40</v>
      </c>
      <c r="E387" s="15">
        <f t="shared" si="5"/>
        <v>2.225</v>
      </c>
    </row>
    <row r="388" spans="1:5" ht="15">
      <c r="A388" s="34" t="s">
        <v>807</v>
      </c>
      <c r="B388" s="38" t="s">
        <v>808</v>
      </c>
      <c r="C388" s="36">
        <v>1173</v>
      </c>
      <c r="D388" s="36">
        <v>2065</v>
      </c>
      <c r="E388" s="15">
        <f t="shared" si="5"/>
        <v>0.5680387409200969</v>
      </c>
    </row>
    <row r="389" spans="1:5" ht="14.25">
      <c r="A389" s="34" t="s">
        <v>809</v>
      </c>
      <c r="B389" s="35" t="s">
        <v>810</v>
      </c>
      <c r="C389" s="36"/>
      <c r="D389" s="36">
        <v>2000</v>
      </c>
      <c r="E389" s="15">
        <f t="shared" si="5"/>
        <v>0</v>
      </c>
    </row>
    <row r="390" spans="1:5" ht="15">
      <c r="A390" s="34" t="s">
        <v>811</v>
      </c>
      <c r="B390" s="38" t="s">
        <v>812</v>
      </c>
      <c r="C390" s="36"/>
      <c r="D390" s="36">
        <v>2000</v>
      </c>
      <c r="E390" s="15">
        <f aca="true" t="shared" si="6" ref="E390:E455">C390/D390</f>
        <v>0</v>
      </c>
    </row>
    <row r="391" spans="1:5" ht="14.25">
      <c r="A391" s="34" t="s">
        <v>813</v>
      </c>
      <c r="B391" s="35" t="s">
        <v>814</v>
      </c>
      <c r="C391" s="36">
        <v>22293</v>
      </c>
      <c r="D391" s="36">
        <v>18710</v>
      </c>
      <c r="E391" s="15">
        <f t="shared" si="6"/>
        <v>1.1915018706574025</v>
      </c>
    </row>
    <row r="392" spans="1:5" ht="14.25">
      <c r="A392" s="34" t="s">
        <v>815</v>
      </c>
      <c r="B392" s="35" t="s">
        <v>816</v>
      </c>
      <c r="C392" s="36">
        <v>50</v>
      </c>
      <c r="D392" s="36">
        <v>180</v>
      </c>
      <c r="E392" s="15">
        <f t="shared" si="6"/>
        <v>0.2777777777777778</v>
      </c>
    </row>
    <row r="393" spans="1:5" ht="15">
      <c r="A393" s="34" t="s">
        <v>817</v>
      </c>
      <c r="B393" s="38" t="s">
        <v>818</v>
      </c>
      <c r="C393" s="36">
        <v>50</v>
      </c>
      <c r="D393" s="36">
        <v>180</v>
      </c>
      <c r="E393" s="15">
        <f t="shared" si="6"/>
        <v>0.2777777777777778</v>
      </c>
    </row>
    <row r="394" spans="1:5" ht="14.25">
      <c r="A394" s="34" t="s">
        <v>819</v>
      </c>
      <c r="B394" s="35" t="s">
        <v>820</v>
      </c>
      <c r="C394" s="36">
        <v>3470</v>
      </c>
      <c r="D394" s="36">
        <v>4188</v>
      </c>
      <c r="E394" s="15">
        <f t="shared" si="6"/>
        <v>0.8285577841451767</v>
      </c>
    </row>
    <row r="395" spans="1:5" ht="15">
      <c r="A395" s="34" t="s">
        <v>821</v>
      </c>
      <c r="B395" s="38" t="s">
        <v>140</v>
      </c>
      <c r="C395" s="36">
        <v>138</v>
      </c>
      <c r="D395" s="36">
        <v>368</v>
      </c>
      <c r="E395" s="15">
        <f t="shared" si="6"/>
        <v>0.375</v>
      </c>
    </row>
    <row r="396" spans="1:5" ht="15">
      <c r="A396" s="34" t="s">
        <v>822</v>
      </c>
      <c r="B396" s="38" t="s">
        <v>142</v>
      </c>
      <c r="C396" s="36">
        <v>186</v>
      </c>
      <c r="D396" s="36">
        <v>155</v>
      </c>
      <c r="E396" s="15">
        <f t="shared" si="6"/>
        <v>1.2</v>
      </c>
    </row>
    <row r="397" spans="1:5" ht="15">
      <c r="A397" s="34" t="s">
        <v>823</v>
      </c>
      <c r="B397" s="38" t="s">
        <v>824</v>
      </c>
      <c r="C397" s="36">
        <v>3146</v>
      </c>
      <c r="D397" s="36">
        <v>3665</v>
      </c>
      <c r="E397" s="15">
        <f t="shared" si="6"/>
        <v>0.8583901773533424</v>
      </c>
    </row>
    <row r="398" spans="1:5" ht="14.25">
      <c r="A398" s="34" t="s">
        <v>825</v>
      </c>
      <c r="B398" s="35" t="s">
        <v>826</v>
      </c>
      <c r="C398" s="36">
        <v>0</v>
      </c>
      <c r="D398" s="36">
        <v>300</v>
      </c>
      <c r="E398" s="15">
        <f t="shared" si="6"/>
        <v>0</v>
      </c>
    </row>
    <row r="399" spans="1:5" ht="15">
      <c r="A399" s="34" t="s">
        <v>827</v>
      </c>
      <c r="B399" s="38" t="s">
        <v>828</v>
      </c>
      <c r="C399" s="36">
        <v>0</v>
      </c>
      <c r="D399" s="36">
        <v>300</v>
      </c>
      <c r="E399" s="15">
        <f t="shared" si="6"/>
        <v>0</v>
      </c>
    </row>
    <row r="400" spans="1:5" ht="14.25">
      <c r="A400" s="34" t="s">
        <v>829</v>
      </c>
      <c r="B400" s="35" t="s">
        <v>830</v>
      </c>
      <c r="C400" s="36">
        <v>18643</v>
      </c>
      <c r="D400" s="36">
        <v>14042</v>
      </c>
      <c r="E400" s="15">
        <f t="shared" si="6"/>
        <v>1.327659877510326</v>
      </c>
    </row>
    <row r="401" spans="1:5" ht="15">
      <c r="A401" s="34" t="s">
        <v>831</v>
      </c>
      <c r="B401" s="38" t="s">
        <v>140</v>
      </c>
      <c r="C401" s="36">
        <v>112</v>
      </c>
      <c r="D401" s="36">
        <v>82</v>
      </c>
      <c r="E401" s="15">
        <f t="shared" si="6"/>
        <v>1.3658536585365855</v>
      </c>
    </row>
    <row r="402" spans="1:5" ht="15">
      <c r="A402" s="34" t="s">
        <v>832</v>
      </c>
      <c r="B402" s="38" t="s">
        <v>142</v>
      </c>
      <c r="C402" s="36">
        <v>3</v>
      </c>
      <c r="D402" s="36">
        <v>5</v>
      </c>
      <c r="E402" s="15">
        <f t="shared" si="6"/>
        <v>0.6</v>
      </c>
    </row>
    <row r="403" spans="1:5" ht="15">
      <c r="A403" s="34" t="s">
        <v>833</v>
      </c>
      <c r="B403" s="38" t="s">
        <v>834</v>
      </c>
      <c r="C403" s="36">
        <v>18528</v>
      </c>
      <c r="D403" s="36">
        <v>13955</v>
      </c>
      <c r="E403" s="15">
        <f t="shared" si="6"/>
        <v>1.3276961662486564</v>
      </c>
    </row>
    <row r="404" spans="1:5" ht="14.25">
      <c r="A404" s="34">
        <v>21599</v>
      </c>
      <c r="B404" s="35" t="s">
        <v>835</v>
      </c>
      <c r="C404" s="36">
        <v>130</v>
      </c>
      <c r="D404" s="36">
        <v>0</v>
      </c>
      <c r="E404" s="15"/>
    </row>
    <row r="405" spans="1:5" ht="14.25">
      <c r="A405" s="34">
        <v>2159999</v>
      </c>
      <c r="B405" s="37" t="s">
        <v>835</v>
      </c>
      <c r="C405" s="36">
        <v>130</v>
      </c>
      <c r="D405" s="36">
        <v>0</v>
      </c>
      <c r="E405" s="15"/>
    </row>
    <row r="406" spans="1:5" ht="14.25">
      <c r="A406" s="34" t="s">
        <v>836</v>
      </c>
      <c r="B406" s="35" t="s">
        <v>837</v>
      </c>
      <c r="C406" s="36">
        <v>516</v>
      </c>
      <c r="D406" s="36">
        <v>577</v>
      </c>
      <c r="E406" s="15">
        <f t="shared" si="6"/>
        <v>0.8942807625649913</v>
      </c>
    </row>
    <row r="407" spans="1:5" ht="14.25">
      <c r="A407" s="34" t="s">
        <v>838</v>
      </c>
      <c r="B407" s="35" t="s">
        <v>839</v>
      </c>
      <c r="C407" s="36">
        <v>516</v>
      </c>
      <c r="D407" s="36">
        <v>577</v>
      </c>
      <c r="E407" s="15">
        <f t="shared" si="6"/>
        <v>0.8942807625649913</v>
      </c>
    </row>
    <row r="408" spans="1:5" ht="15">
      <c r="A408" s="34" t="s">
        <v>840</v>
      </c>
      <c r="B408" s="38" t="s">
        <v>140</v>
      </c>
      <c r="C408" s="36">
        <v>341</v>
      </c>
      <c r="D408" s="36">
        <v>505</v>
      </c>
      <c r="E408" s="15">
        <f t="shared" si="6"/>
        <v>0.6752475247524753</v>
      </c>
    </row>
    <row r="409" spans="1:5" ht="15">
      <c r="A409" s="34" t="s">
        <v>841</v>
      </c>
      <c r="B409" s="38" t="s">
        <v>142</v>
      </c>
      <c r="C409" s="36">
        <v>33</v>
      </c>
      <c r="D409" s="36">
        <v>42</v>
      </c>
      <c r="E409" s="15">
        <f t="shared" si="6"/>
        <v>0.7857142857142857</v>
      </c>
    </row>
    <row r="410" spans="1:5" ht="15">
      <c r="A410" s="34" t="s">
        <v>842</v>
      </c>
      <c r="B410" s="38" t="s">
        <v>843</v>
      </c>
      <c r="C410" s="36">
        <v>142</v>
      </c>
      <c r="D410" s="36">
        <v>30</v>
      </c>
      <c r="E410" s="15">
        <f t="shared" si="6"/>
        <v>4.733333333333333</v>
      </c>
    </row>
    <row r="411" spans="1:5" ht="14.25">
      <c r="A411" s="34" t="s">
        <v>844</v>
      </c>
      <c r="B411" s="35" t="s">
        <v>845</v>
      </c>
      <c r="C411" s="36">
        <v>9889</v>
      </c>
      <c r="D411" s="36">
        <v>7230</v>
      </c>
      <c r="E411" s="15">
        <f t="shared" si="6"/>
        <v>1.3677731673582296</v>
      </c>
    </row>
    <row r="412" spans="1:5" ht="14.25">
      <c r="A412" s="34" t="s">
        <v>846</v>
      </c>
      <c r="B412" s="35" t="s">
        <v>847</v>
      </c>
      <c r="C412" s="36">
        <v>9587</v>
      </c>
      <c r="D412" s="36">
        <v>6974</v>
      </c>
      <c r="E412" s="15">
        <f t="shared" si="6"/>
        <v>1.374677373100086</v>
      </c>
    </row>
    <row r="413" spans="1:5" ht="15">
      <c r="A413" s="34" t="s">
        <v>848</v>
      </c>
      <c r="B413" s="38" t="s">
        <v>140</v>
      </c>
      <c r="C413" s="36">
        <v>1272</v>
      </c>
      <c r="D413" s="36">
        <v>1360</v>
      </c>
      <c r="E413" s="15">
        <f t="shared" si="6"/>
        <v>0.9352941176470588</v>
      </c>
    </row>
    <row r="414" spans="1:5" ht="15">
      <c r="A414" s="34" t="s">
        <v>849</v>
      </c>
      <c r="B414" s="38" t="s">
        <v>142</v>
      </c>
      <c r="C414" s="36">
        <v>50</v>
      </c>
      <c r="D414" s="36">
        <v>50</v>
      </c>
      <c r="E414" s="15">
        <f t="shared" si="6"/>
        <v>1</v>
      </c>
    </row>
    <row r="415" spans="1:5" ht="15">
      <c r="A415" s="34" t="s">
        <v>850</v>
      </c>
      <c r="B415" s="38" t="s">
        <v>851</v>
      </c>
      <c r="C415" s="36">
        <v>1952</v>
      </c>
      <c r="D415" s="36">
        <v>1452</v>
      </c>
      <c r="E415" s="15">
        <f t="shared" si="6"/>
        <v>1.3443526170798898</v>
      </c>
    </row>
    <row r="416" spans="1:5" ht="15">
      <c r="A416" s="34" t="s">
        <v>852</v>
      </c>
      <c r="B416" s="38" t="s">
        <v>853</v>
      </c>
      <c r="C416" s="36">
        <v>5565</v>
      </c>
      <c r="D416" s="36">
        <v>2600</v>
      </c>
      <c r="E416" s="15">
        <f t="shared" si="6"/>
        <v>2.1403846153846153</v>
      </c>
    </row>
    <row r="417" spans="1:5" ht="15">
      <c r="A417" s="34" t="s">
        <v>854</v>
      </c>
      <c r="B417" s="38" t="s">
        <v>855</v>
      </c>
      <c r="C417" s="36">
        <v>150</v>
      </c>
      <c r="D417" s="36">
        <v>150</v>
      </c>
      <c r="E417" s="15">
        <f t="shared" si="6"/>
        <v>1</v>
      </c>
    </row>
    <row r="418" spans="1:5" ht="15">
      <c r="A418" s="34" t="s">
        <v>856</v>
      </c>
      <c r="B418" s="38" t="s">
        <v>857</v>
      </c>
      <c r="C418" s="36">
        <v>261</v>
      </c>
      <c r="D418" s="36">
        <v>50</v>
      </c>
      <c r="E418" s="15">
        <f t="shared" si="6"/>
        <v>5.22</v>
      </c>
    </row>
    <row r="419" spans="1:5" ht="15">
      <c r="A419" s="34" t="s">
        <v>858</v>
      </c>
      <c r="B419" s="38" t="s">
        <v>859</v>
      </c>
      <c r="C419" s="36">
        <v>337</v>
      </c>
      <c r="D419" s="36">
        <v>1312</v>
      </c>
      <c r="E419" s="15">
        <f t="shared" si="6"/>
        <v>0.25685975609756095</v>
      </c>
    </row>
    <row r="420" spans="1:5" ht="14.25">
      <c r="A420" s="34" t="s">
        <v>860</v>
      </c>
      <c r="B420" s="35" t="s">
        <v>861</v>
      </c>
      <c r="C420" s="36">
        <v>302</v>
      </c>
      <c r="D420" s="36">
        <v>56</v>
      </c>
      <c r="E420" s="15">
        <f t="shared" si="6"/>
        <v>5.392857142857143</v>
      </c>
    </row>
    <row r="421" spans="1:5" ht="15">
      <c r="A421" s="34" t="s">
        <v>862</v>
      </c>
      <c r="B421" s="38" t="s">
        <v>140</v>
      </c>
      <c r="C421" s="36">
        <v>15</v>
      </c>
      <c r="D421" s="36">
        <v>17</v>
      </c>
      <c r="E421" s="15">
        <f t="shared" si="6"/>
        <v>0.8823529411764706</v>
      </c>
    </row>
    <row r="422" spans="1:5" ht="15">
      <c r="A422" s="34" t="s">
        <v>863</v>
      </c>
      <c r="B422" s="38" t="s">
        <v>864</v>
      </c>
      <c r="C422" s="36">
        <v>72</v>
      </c>
      <c r="D422" s="36">
        <v>39</v>
      </c>
      <c r="E422" s="15">
        <f t="shared" si="6"/>
        <v>1.8461538461538463</v>
      </c>
    </row>
    <row r="423" spans="1:5" ht="14.25">
      <c r="A423" s="34">
        <v>2200599</v>
      </c>
      <c r="B423" s="37" t="s">
        <v>865</v>
      </c>
      <c r="C423" s="36">
        <v>215</v>
      </c>
      <c r="D423" s="36">
        <v>0</v>
      </c>
      <c r="E423" s="15"/>
    </row>
    <row r="424" spans="1:5" ht="14.25">
      <c r="A424" s="34" t="s">
        <v>866</v>
      </c>
      <c r="B424" s="35" t="s">
        <v>867</v>
      </c>
      <c r="C424" s="36">
        <v>0</v>
      </c>
      <c r="D424" s="36">
        <v>200</v>
      </c>
      <c r="E424" s="15">
        <f t="shared" si="6"/>
        <v>0</v>
      </c>
    </row>
    <row r="425" spans="1:5" ht="15">
      <c r="A425" s="34" t="s">
        <v>868</v>
      </c>
      <c r="B425" s="38" t="s">
        <v>869</v>
      </c>
      <c r="C425" s="36">
        <v>0</v>
      </c>
      <c r="D425" s="36">
        <v>200</v>
      </c>
      <c r="E425" s="15">
        <f t="shared" si="6"/>
        <v>0</v>
      </c>
    </row>
    <row r="426" spans="1:5" ht="14.25">
      <c r="A426" s="34" t="s">
        <v>870</v>
      </c>
      <c r="B426" s="35" t="s">
        <v>871</v>
      </c>
      <c r="C426" s="36">
        <v>41</v>
      </c>
      <c r="D426" s="36">
        <v>700</v>
      </c>
      <c r="E426" s="15">
        <f t="shared" si="6"/>
        <v>0.05857142857142857</v>
      </c>
    </row>
    <row r="427" spans="1:5" ht="14.25">
      <c r="A427" s="34" t="s">
        <v>872</v>
      </c>
      <c r="B427" s="35" t="s">
        <v>873</v>
      </c>
      <c r="C427" s="36">
        <v>41</v>
      </c>
      <c r="D427" s="36">
        <v>700</v>
      </c>
      <c r="E427" s="15">
        <f t="shared" si="6"/>
        <v>0.05857142857142857</v>
      </c>
    </row>
    <row r="428" spans="1:5" ht="15">
      <c r="A428" s="34" t="s">
        <v>874</v>
      </c>
      <c r="B428" s="38" t="s">
        <v>875</v>
      </c>
      <c r="C428" s="36">
        <v>41</v>
      </c>
      <c r="D428" s="36">
        <v>0</v>
      </c>
      <c r="E428" s="15"/>
    </row>
    <row r="429" spans="1:5" ht="15">
      <c r="A429" s="34" t="s">
        <v>876</v>
      </c>
      <c r="B429" s="38" t="s">
        <v>877</v>
      </c>
      <c r="C429" s="36">
        <v>0</v>
      </c>
      <c r="D429" s="36">
        <v>700</v>
      </c>
      <c r="E429" s="15">
        <f t="shared" si="6"/>
        <v>0</v>
      </c>
    </row>
    <row r="430" spans="1:5" ht="14.25">
      <c r="A430" s="34" t="s">
        <v>878</v>
      </c>
      <c r="B430" s="35" t="s">
        <v>879</v>
      </c>
      <c r="C430" s="36">
        <v>2180</v>
      </c>
      <c r="D430" s="36">
        <v>2180</v>
      </c>
      <c r="E430" s="15">
        <f t="shared" si="6"/>
        <v>1</v>
      </c>
    </row>
    <row r="431" spans="1:5" ht="14.25">
      <c r="A431" s="34" t="s">
        <v>880</v>
      </c>
      <c r="B431" s="35" t="s">
        <v>881</v>
      </c>
      <c r="C431" s="36">
        <v>2180</v>
      </c>
      <c r="D431" s="36">
        <v>1580</v>
      </c>
      <c r="E431" s="15">
        <f t="shared" si="6"/>
        <v>1.379746835443038</v>
      </c>
    </row>
    <row r="432" spans="1:5" ht="15">
      <c r="A432" s="34" t="s">
        <v>882</v>
      </c>
      <c r="B432" s="38" t="s">
        <v>883</v>
      </c>
      <c r="C432" s="36">
        <v>0</v>
      </c>
      <c r="D432" s="36">
        <v>30</v>
      </c>
      <c r="E432" s="15">
        <f t="shared" si="6"/>
        <v>0</v>
      </c>
    </row>
    <row r="433" spans="1:5" ht="15">
      <c r="A433" s="34" t="s">
        <v>884</v>
      </c>
      <c r="B433" s="38" t="s">
        <v>885</v>
      </c>
      <c r="C433" s="36">
        <v>2180</v>
      </c>
      <c r="D433" s="36">
        <v>1550</v>
      </c>
      <c r="E433" s="15">
        <f t="shared" si="6"/>
        <v>1.4064516129032258</v>
      </c>
    </row>
    <row r="434" spans="1:5" ht="14.25">
      <c r="A434" s="34" t="s">
        <v>886</v>
      </c>
      <c r="B434" s="35" t="s">
        <v>887</v>
      </c>
      <c r="C434" s="36">
        <v>0</v>
      </c>
      <c r="D434" s="36">
        <v>600</v>
      </c>
      <c r="E434" s="15">
        <f t="shared" si="6"/>
        <v>0</v>
      </c>
    </row>
    <row r="435" spans="1:5" ht="15">
      <c r="A435" s="34" t="s">
        <v>888</v>
      </c>
      <c r="B435" s="38" t="s">
        <v>889</v>
      </c>
      <c r="C435" s="36">
        <v>0</v>
      </c>
      <c r="D435" s="36">
        <v>600</v>
      </c>
      <c r="E435" s="15">
        <f t="shared" si="6"/>
        <v>0</v>
      </c>
    </row>
    <row r="436" spans="1:5" ht="14.25">
      <c r="A436" s="34" t="s">
        <v>890</v>
      </c>
      <c r="B436" s="35" t="s">
        <v>891</v>
      </c>
      <c r="C436" s="36">
        <v>4378</v>
      </c>
      <c r="D436" s="36">
        <v>3507</v>
      </c>
      <c r="E436" s="15">
        <f t="shared" si="6"/>
        <v>1.2483604220131166</v>
      </c>
    </row>
    <row r="437" spans="1:5" ht="14.25">
      <c r="A437" s="34" t="s">
        <v>892</v>
      </c>
      <c r="B437" s="35" t="s">
        <v>893</v>
      </c>
      <c r="C437" s="36">
        <v>2196</v>
      </c>
      <c r="D437" s="36">
        <v>1576</v>
      </c>
      <c r="E437" s="15">
        <f t="shared" si="6"/>
        <v>1.3934010152284264</v>
      </c>
    </row>
    <row r="438" spans="1:5" ht="15">
      <c r="A438" s="34" t="s">
        <v>894</v>
      </c>
      <c r="B438" s="38" t="s">
        <v>140</v>
      </c>
      <c r="C438" s="36">
        <v>304</v>
      </c>
      <c r="D438" s="36">
        <v>768</v>
      </c>
      <c r="E438" s="15">
        <f t="shared" si="6"/>
        <v>0.3958333333333333</v>
      </c>
    </row>
    <row r="439" spans="1:5" ht="15">
      <c r="A439" s="34" t="s">
        <v>895</v>
      </c>
      <c r="B439" s="38" t="s">
        <v>896</v>
      </c>
      <c r="C439" s="36">
        <v>491</v>
      </c>
      <c r="D439" s="36">
        <v>143</v>
      </c>
      <c r="E439" s="15">
        <f t="shared" si="6"/>
        <v>3.4335664335664338</v>
      </c>
    </row>
    <row r="440" spans="1:5" ht="15">
      <c r="A440" s="34" t="s">
        <v>897</v>
      </c>
      <c r="B440" s="38" t="s">
        <v>898</v>
      </c>
      <c r="C440" s="36">
        <v>687</v>
      </c>
      <c r="D440" s="36">
        <v>406</v>
      </c>
      <c r="E440" s="15">
        <f t="shared" si="6"/>
        <v>1.6921182266009853</v>
      </c>
    </row>
    <row r="441" spans="1:5" ht="15">
      <c r="A441" s="34" t="s">
        <v>899</v>
      </c>
      <c r="B441" s="38" t="s">
        <v>900</v>
      </c>
      <c r="C441" s="36">
        <v>481</v>
      </c>
      <c r="D441" s="36">
        <v>130</v>
      </c>
      <c r="E441" s="15">
        <f t="shared" si="6"/>
        <v>3.7</v>
      </c>
    </row>
    <row r="442" spans="1:5" ht="15">
      <c r="A442" s="34" t="s">
        <v>901</v>
      </c>
      <c r="B442" s="38" t="s">
        <v>152</v>
      </c>
      <c r="C442" s="36">
        <v>233</v>
      </c>
      <c r="D442" s="36">
        <v>129</v>
      </c>
      <c r="E442" s="15">
        <f t="shared" si="6"/>
        <v>1.806201550387597</v>
      </c>
    </row>
    <row r="443" spans="1:5" ht="14.25">
      <c r="A443" s="34" t="s">
        <v>902</v>
      </c>
      <c r="B443" s="35" t="s">
        <v>903</v>
      </c>
      <c r="C443" s="36">
        <v>1323</v>
      </c>
      <c r="D443" s="36">
        <v>1287</v>
      </c>
      <c r="E443" s="15">
        <f t="shared" si="6"/>
        <v>1.027972027972028</v>
      </c>
    </row>
    <row r="444" spans="1:5" ht="14.25">
      <c r="A444" s="34">
        <v>2240201</v>
      </c>
      <c r="B444" s="37" t="s">
        <v>904</v>
      </c>
      <c r="C444" s="36">
        <v>616</v>
      </c>
      <c r="D444" s="36">
        <v>0</v>
      </c>
      <c r="E444" s="15"/>
    </row>
    <row r="445" spans="1:5" ht="14.25">
      <c r="A445" s="34">
        <v>2240204</v>
      </c>
      <c r="B445" s="37" t="s">
        <v>905</v>
      </c>
      <c r="C445" s="36">
        <v>707</v>
      </c>
      <c r="D445" s="36">
        <v>1287</v>
      </c>
      <c r="E445" s="15">
        <f t="shared" si="6"/>
        <v>0.5493395493395493</v>
      </c>
    </row>
    <row r="446" spans="1:5" ht="14.25">
      <c r="A446" s="34" t="s">
        <v>906</v>
      </c>
      <c r="B446" s="35" t="s">
        <v>907</v>
      </c>
      <c r="C446" s="36">
        <v>175</v>
      </c>
      <c r="D446" s="36">
        <v>95</v>
      </c>
      <c r="E446" s="15">
        <f t="shared" si="6"/>
        <v>1.8421052631578947</v>
      </c>
    </row>
    <row r="447" spans="1:5" ht="15">
      <c r="A447" s="34" t="s">
        <v>908</v>
      </c>
      <c r="B447" s="38" t="s">
        <v>152</v>
      </c>
      <c r="C447" s="36">
        <v>175</v>
      </c>
      <c r="D447" s="36">
        <v>95</v>
      </c>
      <c r="E447" s="15">
        <f t="shared" si="6"/>
        <v>1.8421052631578947</v>
      </c>
    </row>
    <row r="448" spans="1:5" ht="14.25">
      <c r="A448" s="34" t="s">
        <v>909</v>
      </c>
      <c r="B448" s="35" t="s">
        <v>910</v>
      </c>
      <c r="C448" s="36">
        <v>258</v>
      </c>
      <c r="D448" s="36">
        <v>123</v>
      </c>
      <c r="E448" s="15">
        <f t="shared" si="6"/>
        <v>2.097560975609756</v>
      </c>
    </row>
    <row r="449" spans="1:5" ht="15">
      <c r="A449" s="34" t="s">
        <v>911</v>
      </c>
      <c r="B449" s="38" t="s">
        <v>140</v>
      </c>
      <c r="C449" s="36">
        <v>100</v>
      </c>
      <c r="D449" s="36">
        <v>43</v>
      </c>
      <c r="E449" s="15">
        <f t="shared" si="6"/>
        <v>2.3255813953488373</v>
      </c>
    </row>
    <row r="450" spans="1:5" ht="15">
      <c r="A450" s="34" t="s">
        <v>912</v>
      </c>
      <c r="B450" s="38" t="s">
        <v>913</v>
      </c>
      <c r="C450" s="36">
        <v>63</v>
      </c>
      <c r="D450" s="36">
        <v>40</v>
      </c>
      <c r="E450" s="15">
        <f t="shared" si="6"/>
        <v>1.575</v>
      </c>
    </row>
    <row r="451" spans="1:5" ht="15">
      <c r="A451" s="34" t="s">
        <v>914</v>
      </c>
      <c r="B451" s="38" t="s">
        <v>915</v>
      </c>
      <c r="C451" s="36">
        <v>95</v>
      </c>
      <c r="D451" s="36">
        <v>40</v>
      </c>
      <c r="E451" s="15">
        <f t="shared" si="6"/>
        <v>2.375</v>
      </c>
    </row>
    <row r="452" spans="1:5" ht="14.25">
      <c r="A452" s="34" t="s">
        <v>916</v>
      </c>
      <c r="B452" s="35" t="s">
        <v>917</v>
      </c>
      <c r="C452" s="36">
        <v>200</v>
      </c>
      <c r="D452" s="36">
        <v>200</v>
      </c>
      <c r="E452" s="15">
        <f t="shared" si="6"/>
        <v>1</v>
      </c>
    </row>
    <row r="453" spans="1:5" ht="15">
      <c r="A453" s="34" t="s">
        <v>918</v>
      </c>
      <c r="B453" s="38" t="s">
        <v>919</v>
      </c>
      <c r="C453" s="36">
        <v>200</v>
      </c>
      <c r="D453" s="36">
        <v>200</v>
      </c>
      <c r="E453" s="15">
        <f t="shared" si="6"/>
        <v>1</v>
      </c>
    </row>
    <row r="454" spans="1:5" ht="14.25">
      <c r="A454" s="34" t="s">
        <v>920</v>
      </c>
      <c r="B454" s="35" t="s">
        <v>921</v>
      </c>
      <c r="C454" s="36">
        <v>0</v>
      </c>
      <c r="D454" s="36">
        <v>226</v>
      </c>
      <c r="E454" s="15">
        <f t="shared" si="6"/>
        <v>0</v>
      </c>
    </row>
    <row r="455" spans="1:5" ht="15">
      <c r="A455" s="34" t="s">
        <v>922</v>
      </c>
      <c r="B455" s="38" t="s">
        <v>923</v>
      </c>
      <c r="C455" s="36">
        <v>0</v>
      </c>
      <c r="D455" s="36">
        <v>226</v>
      </c>
      <c r="E455" s="15">
        <f t="shared" si="6"/>
        <v>0</v>
      </c>
    </row>
    <row r="456" spans="1:5" ht="14.25">
      <c r="A456" s="34">
        <v>22499</v>
      </c>
      <c r="B456" s="35" t="s">
        <v>924</v>
      </c>
      <c r="C456" s="36">
        <v>226</v>
      </c>
      <c r="D456" s="36"/>
      <c r="E456" s="15"/>
    </row>
    <row r="457" spans="1:5" ht="14.25">
      <c r="A457" s="34">
        <v>2249999</v>
      </c>
      <c r="B457" s="37" t="s">
        <v>924</v>
      </c>
      <c r="C457" s="36">
        <v>226</v>
      </c>
      <c r="D457" s="36">
        <v>0</v>
      </c>
      <c r="E457" s="15"/>
    </row>
    <row r="458" spans="1:5" ht="14.25">
      <c r="A458" s="34" t="s">
        <v>925</v>
      </c>
      <c r="B458" s="35" t="s">
        <v>926</v>
      </c>
      <c r="C458" s="36">
        <v>5000</v>
      </c>
      <c r="D458" s="36">
        <v>5000</v>
      </c>
      <c r="E458" s="15">
        <f aca="true" t="shared" si="7" ref="E458:E463">C458/D458</f>
        <v>1</v>
      </c>
    </row>
    <row r="459" spans="1:5" ht="14.25">
      <c r="A459" s="34" t="s">
        <v>927</v>
      </c>
      <c r="B459" s="39" t="s">
        <v>928</v>
      </c>
      <c r="C459" s="36">
        <v>15608</v>
      </c>
      <c r="D459" s="36">
        <v>16144</v>
      </c>
      <c r="E459" s="15">
        <f t="shared" si="7"/>
        <v>0.966798810703667</v>
      </c>
    </row>
    <row r="460" spans="1:5" ht="14.25">
      <c r="A460" s="34" t="s">
        <v>929</v>
      </c>
      <c r="B460" s="35" t="s">
        <v>930</v>
      </c>
      <c r="C460" s="40">
        <v>15608</v>
      </c>
      <c r="D460" s="40">
        <v>16144</v>
      </c>
      <c r="E460" s="15">
        <f t="shared" si="7"/>
        <v>0.966798810703667</v>
      </c>
    </row>
    <row r="461" spans="1:5" ht="14.25">
      <c r="A461" s="41" t="s">
        <v>931</v>
      </c>
      <c r="B461" s="41" t="s">
        <v>932</v>
      </c>
      <c r="C461" s="41">
        <v>15608</v>
      </c>
      <c r="D461" s="41">
        <v>16144</v>
      </c>
      <c r="E461" s="15">
        <f t="shared" si="7"/>
        <v>0.966798810703667</v>
      </c>
    </row>
    <row r="462" spans="1:5" ht="14.25">
      <c r="A462" s="41" t="s">
        <v>933</v>
      </c>
      <c r="B462" s="42" t="s">
        <v>934</v>
      </c>
      <c r="C462" s="41">
        <v>150</v>
      </c>
      <c r="D462" s="41">
        <v>100</v>
      </c>
      <c r="E462" s="15">
        <f t="shared" si="7"/>
        <v>1.5</v>
      </c>
    </row>
    <row r="463" spans="1:5" ht="14.25">
      <c r="A463" s="41" t="s">
        <v>935</v>
      </c>
      <c r="B463" s="42" t="s">
        <v>936</v>
      </c>
      <c r="C463" s="41">
        <v>150</v>
      </c>
      <c r="D463" s="41">
        <v>100</v>
      </c>
      <c r="E463" s="15">
        <f t="shared" si="7"/>
        <v>1.5</v>
      </c>
    </row>
  </sheetData>
  <sheetProtection/>
  <autoFilter ref="A4:E463"/>
  <mergeCells count="1">
    <mergeCell ref="A2:E2"/>
  </mergeCells>
  <printOptions/>
  <pageMargins left="0.75" right="0.75" top="0.5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20" sqref="G20"/>
    </sheetView>
  </sheetViews>
  <sheetFormatPr defaultColWidth="9.00390625" defaultRowHeight="14.25"/>
  <cols>
    <col min="1" max="1" width="33.125" style="0" customWidth="1"/>
    <col min="2" max="2" width="13.875" style="0" customWidth="1"/>
    <col min="3" max="3" width="11.875" style="0" customWidth="1"/>
    <col min="4" max="4" width="17.75390625" style="0" customWidth="1"/>
  </cols>
  <sheetData>
    <row r="1" ht="14.25">
      <c r="A1" t="s">
        <v>937</v>
      </c>
    </row>
    <row r="2" spans="1:4" ht="20.25">
      <c r="A2" s="8" t="s">
        <v>938</v>
      </c>
      <c r="B2" s="8"/>
      <c r="C2" s="8"/>
      <c r="D2" s="8"/>
    </row>
    <row r="3" ht="14.25">
      <c r="D3" t="s">
        <v>49</v>
      </c>
    </row>
    <row r="4" spans="1:4" ht="28.5">
      <c r="A4" s="9" t="s">
        <v>939</v>
      </c>
      <c r="B4" s="9" t="s">
        <v>51</v>
      </c>
      <c r="C4" s="11" t="s">
        <v>96</v>
      </c>
      <c r="D4" s="11" t="s">
        <v>97</v>
      </c>
    </row>
    <row r="5" spans="1:4" ht="14.25">
      <c r="A5" s="6" t="s">
        <v>940</v>
      </c>
      <c r="B5" s="6">
        <f>SUM(B6:B20)</f>
        <v>426040</v>
      </c>
      <c r="C5" s="6">
        <v>370859</v>
      </c>
      <c r="D5" s="15">
        <f>B5/C5</f>
        <v>1.148792398189069</v>
      </c>
    </row>
    <row r="6" spans="1:4" ht="14.25">
      <c r="A6" s="6" t="s">
        <v>941</v>
      </c>
      <c r="B6" s="6">
        <v>42768</v>
      </c>
      <c r="C6" s="6">
        <v>47330</v>
      </c>
      <c r="D6" s="15">
        <f>B6/C6</f>
        <v>0.9036129304880626</v>
      </c>
    </row>
    <row r="7" spans="1:4" ht="14.25">
      <c r="A7" s="6" t="s">
        <v>942</v>
      </c>
      <c r="B7" s="6">
        <v>68821</v>
      </c>
      <c r="C7" s="6">
        <v>35802</v>
      </c>
      <c r="D7" s="15">
        <f aca="true" t="shared" si="0" ref="D7:D20">B7/C7</f>
        <v>1.922266912462991</v>
      </c>
    </row>
    <row r="8" spans="1:4" ht="14.25">
      <c r="A8" s="6" t="s">
        <v>943</v>
      </c>
      <c r="B8" s="6">
        <v>2722</v>
      </c>
      <c r="C8" s="6">
        <v>12892</v>
      </c>
      <c r="D8" s="15">
        <f t="shared" si="0"/>
        <v>0.21113869066087496</v>
      </c>
    </row>
    <row r="9" spans="1:4" ht="14.25">
      <c r="A9" s="6" t="s">
        <v>944</v>
      </c>
      <c r="B9" s="6">
        <v>95</v>
      </c>
      <c r="C9" s="6"/>
      <c r="D9" s="15"/>
    </row>
    <row r="10" spans="1:4" ht="14.25">
      <c r="A10" s="6" t="s">
        <v>945</v>
      </c>
      <c r="B10" s="6">
        <v>139668</v>
      </c>
      <c r="C10" s="6">
        <v>136532</v>
      </c>
      <c r="D10" s="15">
        <f t="shared" si="0"/>
        <v>1.0229689743063897</v>
      </c>
    </row>
    <row r="11" spans="1:4" ht="14.25">
      <c r="A11" s="6" t="s">
        <v>946</v>
      </c>
      <c r="B11" s="6">
        <v>2348</v>
      </c>
      <c r="C11" s="6">
        <v>8756</v>
      </c>
      <c r="D11" s="15">
        <f t="shared" si="0"/>
        <v>0.26815897670169025</v>
      </c>
    </row>
    <row r="12" spans="1:4" ht="14.25">
      <c r="A12" s="6" t="s">
        <v>947</v>
      </c>
      <c r="B12" s="6">
        <v>27027</v>
      </c>
      <c r="C12" s="6">
        <v>23259</v>
      </c>
      <c r="D12" s="15">
        <f t="shared" si="0"/>
        <v>1.1620018057526118</v>
      </c>
    </row>
    <row r="13" spans="1:4" ht="14.25">
      <c r="A13" s="6" t="s">
        <v>948</v>
      </c>
      <c r="B13" s="6"/>
      <c r="C13" s="6"/>
      <c r="D13" s="15"/>
    </row>
    <row r="14" spans="1:4" ht="14.25">
      <c r="A14" s="6" t="s">
        <v>949</v>
      </c>
      <c r="B14" s="6">
        <v>48324</v>
      </c>
      <c r="C14" s="6">
        <v>37168</v>
      </c>
      <c r="D14" s="15">
        <f t="shared" si="0"/>
        <v>1.300150667240637</v>
      </c>
    </row>
    <row r="15" spans="1:4" ht="14.25">
      <c r="A15" s="6" t="s">
        <v>950</v>
      </c>
      <c r="B15" s="6">
        <v>24446</v>
      </c>
      <c r="C15" s="6">
        <v>37444</v>
      </c>
      <c r="D15" s="15">
        <f t="shared" si="0"/>
        <v>0.6528682833030659</v>
      </c>
    </row>
    <row r="16" spans="1:4" ht="14.25">
      <c r="A16" s="6" t="s">
        <v>951</v>
      </c>
      <c r="B16" s="6">
        <v>15758</v>
      </c>
      <c r="C16" s="6">
        <v>16244</v>
      </c>
      <c r="D16" s="15">
        <f t="shared" si="0"/>
        <v>0.9700812607732086</v>
      </c>
    </row>
    <row r="17" spans="1:4" ht="14.25">
      <c r="A17" s="6" t="s">
        <v>952</v>
      </c>
      <c r="B17" s="6"/>
      <c r="C17" s="6"/>
      <c r="D17" s="15"/>
    </row>
    <row r="18" spans="1:4" ht="14.25">
      <c r="A18" s="6" t="s">
        <v>953</v>
      </c>
      <c r="B18" s="6"/>
      <c r="C18" s="6"/>
      <c r="D18" s="15"/>
    </row>
    <row r="19" spans="1:4" ht="14.25">
      <c r="A19" s="6" t="s">
        <v>954</v>
      </c>
      <c r="B19" s="6"/>
      <c r="C19" s="6">
        <v>5000</v>
      </c>
      <c r="D19" s="15">
        <f t="shared" si="0"/>
        <v>0</v>
      </c>
    </row>
    <row r="20" spans="1:4" ht="14.25">
      <c r="A20" s="6" t="s">
        <v>955</v>
      </c>
      <c r="B20" s="6">
        <v>54063</v>
      </c>
      <c r="C20" s="6">
        <v>10432</v>
      </c>
      <c r="D20" s="15">
        <f t="shared" si="0"/>
        <v>5.182419478527607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F9" sqref="F9"/>
    </sheetView>
  </sheetViews>
  <sheetFormatPr defaultColWidth="9.00390625" defaultRowHeight="14.25"/>
  <cols>
    <col min="1" max="1" width="32.125" style="0" customWidth="1"/>
    <col min="2" max="2" width="11.75390625" style="0" customWidth="1"/>
    <col min="3" max="3" width="14.875" style="0" customWidth="1"/>
    <col min="4" max="4" width="18.00390625" style="0" customWidth="1"/>
  </cols>
  <sheetData>
    <row r="1" ht="14.25">
      <c r="A1" t="s">
        <v>956</v>
      </c>
    </row>
    <row r="2" spans="1:4" ht="20.25">
      <c r="A2" s="8" t="s">
        <v>957</v>
      </c>
      <c r="B2" s="8"/>
      <c r="C2" s="8"/>
      <c r="D2" s="8"/>
    </row>
    <row r="3" ht="14.25">
      <c r="D3" t="s">
        <v>49</v>
      </c>
    </row>
    <row r="4" spans="1:4" ht="42.75" customHeight="1">
      <c r="A4" s="9" t="s">
        <v>939</v>
      </c>
      <c r="B4" s="9" t="s">
        <v>51</v>
      </c>
      <c r="C4" s="11" t="s">
        <v>96</v>
      </c>
      <c r="D4" s="11" t="s">
        <v>97</v>
      </c>
    </row>
    <row r="5" spans="1:4" ht="14.25">
      <c r="A5" s="6" t="s">
        <v>958</v>
      </c>
      <c r="B5" s="6">
        <f>SUM(B6,B11,B22,B30,B37,B41,B48,B51,B57,B60,B65,B68,B73,B76)</f>
        <v>181617</v>
      </c>
      <c r="C5" s="6">
        <v>164289</v>
      </c>
      <c r="D5" s="15">
        <f aca="true" t="shared" si="0" ref="D5:D21">B5/C5</f>
        <v>1.1054726731552325</v>
      </c>
    </row>
    <row r="6" spans="1:4" ht="14.25">
      <c r="A6" s="6" t="s">
        <v>941</v>
      </c>
      <c r="B6" s="6">
        <f>SUM(B7:B10)</f>
        <v>40713</v>
      </c>
      <c r="C6" s="6">
        <v>35705</v>
      </c>
      <c r="D6" s="15">
        <f t="shared" si="0"/>
        <v>1.1402604677216077</v>
      </c>
    </row>
    <row r="7" spans="1:4" ht="14.25">
      <c r="A7" s="6" t="s">
        <v>959</v>
      </c>
      <c r="B7" s="6">
        <v>26649</v>
      </c>
      <c r="C7" s="6">
        <v>19470</v>
      </c>
      <c r="D7" s="15">
        <f t="shared" si="0"/>
        <v>1.3687211093990754</v>
      </c>
    </row>
    <row r="8" spans="1:4" ht="14.25">
      <c r="A8" s="6" t="s">
        <v>960</v>
      </c>
      <c r="B8" s="6">
        <v>6776</v>
      </c>
      <c r="C8" s="6">
        <v>5258</v>
      </c>
      <c r="D8" s="15">
        <f t="shared" si="0"/>
        <v>1.288702928870293</v>
      </c>
    </row>
    <row r="9" spans="1:4" ht="14.25">
      <c r="A9" s="6" t="s">
        <v>961</v>
      </c>
      <c r="B9" s="6">
        <v>3648</v>
      </c>
      <c r="C9" s="6">
        <v>2646</v>
      </c>
      <c r="D9" s="15">
        <f t="shared" si="0"/>
        <v>1.3786848072562359</v>
      </c>
    </row>
    <row r="10" spans="1:4" ht="14.25">
      <c r="A10" s="6" t="s">
        <v>962</v>
      </c>
      <c r="B10" s="6">
        <v>3640</v>
      </c>
      <c r="C10" s="6">
        <v>8331</v>
      </c>
      <c r="D10" s="15">
        <f t="shared" si="0"/>
        <v>0.43692233825471133</v>
      </c>
    </row>
    <row r="11" spans="1:4" ht="14.25">
      <c r="A11" s="6" t="s">
        <v>942</v>
      </c>
      <c r="B11" s="6">
        <f>SUM(B12:B21)</f>
        <v>5619</v>
      </c>
      <c r="C11" s="6">
        <v>3557</v>
      </c>
      <c r="D11" s="15">
        <f t="shared" si="0"/>
        <v>1.579701996064099</v>
      </c>
    </row>
    <row r="12" spans="1:4" ht="14.25">
      <c r="A12" s="6" t="s">
        <v>963</v>
      </c>
      <c r="B12" s="6">
        <v>3336</v>
      </c>
      <c r="C12" s="6">
        <v>2493</v>
      </c>
      <c r="D12" s="15">
        <f t="shared" si="0"/>
        <v>1.3381468110709989</v>
      </c>
    </row>
    <row r="13" spans="1:4" ht="14.25">
      <c r="A13" s="6" t="s">
        <v>964</v>
      </c>
      <c r="B13" s="6">
        <v>21</v>
      </c>
      <c r="C13" s="6">
        <v>9</v>
      </c>
      <c r="D13" s="15">
        <f t="shared" si="0"/>
        <v>2.3333333333333335</v>
      </c>
    </row>
    <row r="14" spans="1:4" ht="14.25">
      <c r="A14" s="6" t="s">
        <v>965</v>
      </c>
      <c r="B14" s="6">
        <v>23</v>
      </c>
      <c r="C14" s="6">
        <v>22</v>
      </c>
      <c r="D14" s="15">
        <f t="shared" si="0"/>
        <v>1.0454545454545454</v>
      </c>
    </row>
    <row r="15" spans="1:4" ht="14.25">
      <c r="A15" s="6" t="s">
        <v>966</v>
      </c>
      <c r="B15" s="6">
        <v>38</v>
      </c>
      <c r="C15" s="6"/>
      <c r="D15" s="15"/>
    </row>
    <row r="16" spans="1:4" ht="14.25">
      <c r="A16" s="6" t="s">
        <v>967</v>
      </c>
      <c r="B16" s="6">
        <v>877</v>
      </c>
      <c r="C16" s="6">
        <v>14</v>
      </c>
      <c r="D16" s="15">
        <f t="shared" si="0"/>
        <v>62.642857142857146</v>
      </c>
    </row>
    <row r="17" spans="1:4" ht="14.25">
      <c r="A17" s="6" t="s">
        <v>968</v>
      </c>
      <c r="B17" s="6">
        <v>175</v>
      </c>
      <c r="C17" s="6">
        <v>140</v>
      </c>
      <c r="D17" s="15">
        <f t="shared" si="0"/>
        <v>1.25</v>
      </c>
    </row>
    <row r="18" spans="1:4" ht="14.25">
      <c r="A18" s="6" t="s">
        <v>969</v>
      </c>
      <c r="B18" s="6">
        <v>12</v>
      </c>
      <c r="C18" s="6">
        <v>5</v>
      </c>
      <c r="D18" s="15">
        <f t="shared" si="0"/>
        <v>2.4</v>
      </c>
    </row>
    <row r="19" spans="1:4" ht="14.25">
      <c r="A19" s="6" t="s">
        <v>970</v>
      </c>
      <c r="B19" s="6">
        <v>819</v>
      </c>
      <c r="C19" s="6">
        <v>786</v>
      </c>
      <c r="D19" s="15">
        <f t="shared" si="0"/>
        <v>1.0419847328244274</v>
      </c>
    </row>
    <row r="20" spans="1:4" ht="14.25">
      <c r="A20" s="6" t="s">
        <v>971</v>
      </c>
      <c r="B20" s="6">
        <v>81</v>
      </c>
      <c r="C20" s="6">
        <v>15</v>
      </c>
      <c r="D20" s="15">
        <f t="shared" si="0"/>
        <v>5.4</v>
      </c>
    </row>
    <row r="21" spans="1:4" ht="14.25">
      <c r="A21" s="6" t="s">
        <v>972</v>
      </c>
      <c r="B21" s="6">
        <v>237</v>
      </c>
      <c r="C21" s="6">
        <v>73</v>
      </c>
      <c r="D21" s="15">
        <f t="shared" si="0"/>
        <v>3.2465753424657535</v>
      </c>
    </row>
    <row r="22" spans="1:4" ht="14.25">
      <c r="A22" s="6" t="s">
        <v>943</v>
      </c>
      <c r="B22" s="6"/>
      <c r="C22" s="6"/>
      <c r="D22" s="15"/>
    </row>
    <row r="23" spans="1:4" ht="14.25">
      <c r="A23" s="6" t="s">
        <v>973</v>
      </c>
      <c r="B23" s="6"/>
      <c r="C23" s="6"/>
      <c r="D23" s="15"/>
    </row>
    <row r="24" spans="1:4" ht="14.25">
      <c r="A24" s="6" t="s">
        <v>974</v>
      </c>
      <c r="B24" s="6"/>
      <c r="C24" s="6"/>
      <c r="D24" s="15"/>
    </row>
    <row r="25" spans="1:4" ht="14.25">
      <c r="A25" s="6" t="s">
        <v>975</v>
      </c>
      <c r="B25" s="6"/>
      <c r="C25" s="6"/>
      <c r="D25" s="15"/>
    </row>
    <row r="26" spans="1:4" ht="14.25">
      <c r="A26" s="6" t="s">
        <v>976</v>
      </c>
      <c r="B26" s="6"/>
      <c r="C26" s="6"/>
      <c r="D26" s="15"/>
    </row>
    <row r="27" spans="1:4" ht="14.25">
      <c r="A27" s="6" t="s">
        <v>977</v>
      </c>
      <c r="B27" s="6"/>
      <c r="C27" s="6"/>
      <c r="D27" s="15"/>
    </row>
    <row r="28" spans="1:4" ht="14.25">
      <c r="A28" s="6" t="s">
        <v>978</v>
      </c>
      <c r="B28" s="6"/>
      <c r="C28" s="6"/>
      <c r="D28" s="15"/>
    </row>
    <row r="29" spans="1:4" ht="14.25">
      <c r="A29" s="6" t="s">
        <v>979</v>
      </c>
      <c r="B29" s="6"/>
      <c r="C29" s="6"/>
      <c r="D29" s="15"/>
    </row>
    <row r="30" spans="1:4" ht="14.25">
      <c r="A30" s="6" t="s">
        <v>944</v>
      </c>
      <c r="B30" s="6"/>
      <c r="C30" s="6"/>
      <c r="D30" s="15"/>
    </row>
    <row r="31" spans="1:4" ht="14.25">
      <c r="A31" s="6" t="s">
        <v>973</v>
      </c>
      <c r="B31" s="6"/>
      <c r="C31" s="6"/>
      <c r="D31" s="15"/>
    </row>
    <row r="32" spans="1:4" ht="14.25">
      <c r="A32" s="6" t="s">
        <v>974</v>
      </c>
      <c r="B32" s="6"/>
      <c r="C32" s="6"/>
      <c r="D32" s="15"/>
    </row>
    <row r="33" spans="1:4" ht="14.25">
      <c r="A33" s="6" t="s">
        <v>975</v>
      </c>
      <c r="B33" s="6"/>
      <c r="C33" s="6"/>
      <c r="D33" s="15"/>
    </row>
    <row r="34" spans="1:4" ht="14.25">
      <c r="A34" s="6" t="s">
        <v>977</v>
      </c>
      <c r="B34" s="6"/>
      <c r="C34" s="6"/>
      <c r="D34" s="15"/>
    </row>
    <row r="35" spans="1:4" ht="14.25">
      <c r="A35" s="6" t="s">
        <v>978</v>
      </c>
      <c r="B35" s="6"/>
      <c r="C35" s="6"/>
      <c r="D35" s="15"/>
    </row>
    <row r="36" spans="1:4" ht="14.25">
      <c r="A36" s="6" t="s">
        <v>979</v>
      </c>
      <c r="B36" s="6"/>
      <c r="C36" s="6"/>
      <c r="D36" s="15"/>
    </row>
    <row r="37" spans="1:4" ht="14.25">
      <c r="A37" s="6" t="s">
        <v>945</v>
      </c>
      <c r="B37" s="6">
        <f>SUM(B38:B40)</f>
        <v>125879</v>
      </c>
      <c r="C37" s="6">
        <v>118199</v>
      </c>
      <c r="D37" s="15">
        <f>B37/C37</f>
        <v>1.0649751689946616</v>
      </c>
    </row>
    <row r="38" spans="1:4" ht="14.25">
      <c r="A38" s="6" t="s">
        <v>980</v>
      </c>
      <c r="B38" s="6">
        <v>117537</v>
      </c>
      <c r="C38" s="6">
        <v>111101</v>
      </c>
      <c r="D38" s="15">
        <f>B38/C38</f>
        <v>1.0579292715637123</v>
      </c>
    </row>
    <row r="39" spans="1:4" ht="14.25">
      <c r="A39" s="6" t="s">
        <v>981</v>
      </c>
      <c r="B39" s="6">
        <v>8340</v>
      </c>
      <c r="C39" s="6">
        <v>7098</v>
      </c>
      <c r="D39" s="15">
        <f>B39/C39</f>
        <v>1.1749788672865595</v>
      </c>
    </row>
    <row r="40" spans="1:4" ht="14.25">
      <c r="A40" s="6" t="s">
        <v>982</v>
      </c>
      <c r="B40" s="6">
        <v>2</v>
      </c>
      <c r="C40" s="6"/>
      <c r="D40" s="15"/>
    </row>
    <row r="41" spans="1:4" ht="14.25">
      <c r="A41" s="6" t="s">
        <v>983</v>
      </c>
      <c r="B41" s="6">
        <f>SUM(B42:B43)</f>
        <v>1807</v>
      </c>
      <c r="C41" s="6">
        <v>1607</v>
      </c>
      <c r="D41" s="15"/>
    </row>
    <row r="42" spans="1:4" ht="14.25">
      <c r="A42" s="6" t="s">
        <v>984</v>
      </c>
      <c r="B42" s="6">
        <v>1795</v>
      </c>
      <c r="C42" s="6">
        <v>1607</v>
      </c>
      <c r="D42" s="15"/>
    </row>
    <row r="43" spans="1:4" ht="14.25">
      <c r="A43" s="6" t="s">
        <v>985</v>
      </c>
      <c r="B43" s="6">
        <v>12</v>
      </c>
      <c r="C43" s="6"/>
      <c r="D43" s="15"/>
    </row>
    <row r="44" spans="1:4" ht="14.25">
      <c r="A44" s="6" t="s">
        <v>986</v>
      </c>
      <c r="B44" s="6"/>
      <c r="C44" s="6"/>
      <c r="D44" s="15"/>
    </row>
    <row r="45" spans="1:4" ht="14.25">
      <c r="A45" s="6" t="s">
        <v>987</v>
      </c>
      <c r="B45" s="6"/>
      <c r="C45" s="6"/>
      <c r="D45" s="15"/>
    </row>
    <row r="46" spans="1:4" ht="14.25">
      <c r="A46" s="6" t="s">
        <v>988</v>
      </c>
      <c r="B46" s="6"/>
      <c r="C46" s="6"/>
      <c r="D46" s="15"/>
    </row>
    <row r="47" spans="1:4" ht="14.25">
      <c r="A47" s="6" t="s">
        <v>989</v>
      </c>
      <c r="B47" s="6"/>
      <c r="C47" s="6"/>
      <c r="D47" s="15"/>
    </row>
    <row r="48" spans="1:4" ht="14.25">
      <c r="A48" s="6" t="s">
        <v>990</v>
      </c>
      <c r="B48" s="6"/>
      <c r="C48" s="6"/>
      <c r="D48" s="15"/>
    </row>
    <row r="49" spans="1:4" ht="14.25">
      <c r="A49" s="6" t="s">
        <v>991</v>
      </c>
      <c r="B49" s="6"/>
      <c r="C49" s="6"/>
      <c r="D49" s="15"/>
    </row>
    <row r="50" spans="1:4" ht="14.25">
      <c r="A50" s="6" t="s">
        <v>992</v>
      </c>
      <c r="B50" s="6"/>
      <c r="C50" s="6"/>
      <c r="D50" s="15"/>
    </row>
    <row r="51" spans="1:4" ht="14.25">
      <c r="A51" s="6" t="s">
        <v>993</v>
      </c>
      <c r="B51" s="6">
        <f>SUM(B52:B56)</f>
        <v>7599</v>
      </c>
      <c r="C51" s="6">
        <v>5221</v>
      </c>
      <c r="D51" s="15">
        <f>B51/C51</f>
        <v>1.4554683010917449</v>
      </c>
    </row>
    <row r="52" spans="1:4" ht="14.25">
      <c r="A52" s="6" t="s">
        <v>994</v>
      </c>
      <c r="B52" s="6">
        <v>7002</v>
      </c>
      <c r="C52" s="6">
        <v>1250</v>
      </c>
      <c r="D52" s="15">
        <f>B52/C52</f>
        <v>5.6016</v>
      </c>
    </row>
    <row r="53" spans="1:4" ht="14.25">
      <c r="A53" s="6" t="s">
        <v>995</v>
      </c>
      <c r="B53" s="6">
        <v>40</v>
      </c>
      <c r="C53" s="6">
        <v>9</v>
      </c>
      <c r="D53" s="15"/>
    </row>
    <row r="54" spans="1:4" ht="14.25">
      <c r="A54" s="6" t="s">
        <v>996</v>
      </c>
      <c r="B54" s="6"/>
      <c r="C54" s="6"/>
      <c r="D54" s="15"/>
    </row>
    <row r="55" spans="1:4" ht="14.25">
      <c r="A55" s="6" t="s">
        <v>997</v>
      </c>
      <c r="B55" s="6">
        <v>447</v>
      </c>
      <c r="C55" s="6">
        <v>3697</v>
      </c>
      <c r="D55" s="15">
        <f>B55/C55</f>
        <v>0.12090884500946714</v>
      </c>
    </row>
    <row r="56" spans="1:4" ht="14.25">
      <c r="A56" s="6" t="s">
        <v>998</v>
      </c>
      <c r="B56" s="6">
        <v>110</v>
      </c>
      <c r="C56" s="6">
        <v>265</v>
      </c>
      <c r="D56" s="15">
        <f>B56/C56</f>
        <v>0.41509433962264153</v>
      </c>
    </row>
    <row r="57" spans="1:4" ht="14.25">
      <c r="A57" s="6" t="s">
        <v>999</v>
      </c>
      <c r="B57" s="6"/>
      <c r="C57" s="6"/>
      <c r="D57" s="6"/>
    </row>
    <row r="58" spans="1:4" ht="14.25">
      <c r="A58" s="6" t="s">
        <v>1000</v>
      </c>
      <c r="B58" s="6"/>
      <c r="C58" s="6"/>
      <c r="D58" s="6"/>
    </row>
    <row r="59" spans="1:4" ht="14.25">
      <c r="A59" s="6" t="s">
        <v>1001</v>
      </c>
      <c r="B59" s="6"/>
      <c r="C59" s="6"/>
      <c r="D59" s="6"/>
    </row>
    <row r="60" spans="1:4" ht="14.25">
      <c r="A60" s="6" t="s">
        <v>1002</v>
      </c>
      <c r="B60" s="6"/>
      <c r="C60" s="6"/>
      <c r="D60" s="6"/>
    </row>
    <row r="61" spans="1:4" ht="14.25">
      <c r="A61" s="6" t="s">
        <v>1003</v>
      </c>
      <c r="B61" s="6"/>
      <c r="C61" s="6"/>
      <c r="D61" s="6"/>
    </row>
    <row r="62" spans="1:4" ht="14.25">
      <c r="A62" s="6" t="s">
        <v>1004</v>
      </c>
      <c r="B62" s="6"/>
      <c r="C62" s="6"/>
      <c r="D62" s="6"/>
    </row>
    <row r="63" spans="1:4" ht="14.25">
      <c r="A63" s="6" t="s">
        <v>1005</v>
      </c>
      <c r="B63" s="6"/>
      <c r="C63" s="6"/>
      <c r="D63" s="6"/>
    </row>
    <row r="64" spans="1:4" ht="14.25">
      <c r="A64" s="6" t="s">
        <v>1006</v>
      </c>
      <c r="B64" s="6"/>
      <c r="C64" s="6"/>
      <c r="D64" s="6"/>
    </row>
    <row r="65" spans="1:4" ht="14.25">
      <c r="A65" s="6" t="s">
        <v>1007</v>
      </c>
      <c r="B65" s="6"/>
      <c r="C65" s="6"/>
      <c r="D65" s="6"/>
    </row>
    <row r="66" spans="1:4" ht="14.25">
      <c r="A66" s="6" t="s">
        <v>1008</v>
      </c>
      <c r="B66" s="6"/>
      <c r="C66" s="6"/>
      <c r="D66" s="6"/>
    </row>
    <row r="67" spans="1:4" ht="14.25">
      <c r="A67" s="6" t="s">
        <v>1009</v>
      </c>
      <c r="B67" s="6"/>
      <c r="C67" s="6"/>
      <c r="D67" s="6"/>
    </row>
    <row r="68" spans="1:4" ht="14.25">
      <c r="A68" s="6" t="s">
        <v>1010</v>
      </c>
      <c r="B68" s="6"/>
      <c r="C68" s="6"/>
      <c r="D68" s="6"/>
    </row>
    <row r="69" spans="1:4" ht="14.25">
      <c r="A69" s="6" t="s">
        <v>1011</v>
      </c>
      <c r="B69" s="6"/>
      <c r="C69" s="6"/>
      <c r="D69" s="6"/>
    </row>
    <row r="70" spans="1:4" ht="14.25">
      <c r="A70" s="6" t="s">
        <v>1012</v>
      </c>
      <c r="B70" s="6"/>
      <c r="C70" s="6"/>
      <c r="D70" s="6"/>
    </row>
    <row r="71" spans="1:4" ht="14.25">
      <c r="A71" s="6" t="s">
        <v>1013</v>
      </c>
      <c r="B71" s="6"/>
      <c r="C71" s="6"/>
      <c r="D71" s="6"/>
    </row>
    <row r="72" spans="1:4" ht="14.25">
      <c r="A72" s="6" t="s">
        <v>1014</v>
      </c>
      <c r="B72" s="6"/>
      <c r="C72" s="6"/>
      <c r="D72" s="6"/>
    </row>
    <row r="73" spans="1:4" ht="14.25">
      <c r="A73" s="6" t="s">
        <v>1015</v>
      </c>
      <c r="B73" s="6"/>
      <c r="C73" s="6"/>
      <c r="D73" s="6"/>
    </row>
    <row r="74" spans="1:4" ht="14.25">
      <c r="A74" s="6" t="s">
        <v>926</v>
      </c>
      <c r="B74" s="6"/>
      <c r="C74" s="6"/>
      <c r="D74" s="6"/>
    </row>
    <row r="75" spans="1:4" ht="14.25">
      <c r="A75" s="6" t="s">
        <v>1016</v>
      </c>
      <c r="B75" s="6"/>
      <c r="C75" s="6"/>
      <c r="D75" s="6"/>
    </row>
    <row r="76" spans="1:4" ht="14.25">
      <c r="A76" s="6" t="s">
        <v>1017</v>
      </c>
      <c r="B76" s="6"/>
      <c r="C76" s="6"/>
      <c r="D76" s="6"/>
    </row>
    <row r="77" spans="1:4" ht="14.25">
      <c r="A77" s="6" t="s">
        <v>1018</v>
      </c>
      <c r="B77" s="6"/>
      <c r="C77" s="6"/>
      <c r="D77" s="6"/>
    </row>
    <row r="78" spans="1:4" ht="14.25">
      <c r="A78" s="6" t="s">
        <v>1019</v>
      </c>
      <c r="B78" s="6"/>
      <c r="C78" s="6"/>
      <c r="D78" s="6"/>
    </row>
    <row r="79" spans="1:4" ht="14.25">
      <c r="A79" s="6" t="s">
        <v>1020</v>
      </c>
      <c r="B79" s="6"/>
      <c r="C79" s="6"/>
      <c r="D79" s="6"/>
    </row>
    <row r="80" spans="1:4" ht="14.25">
      <c r="A80" s="6" t="s">
        <v>1021</v>
      </c>
      <c r="B80" s="6"/>
      <c r="C80" s="6"/>
      <c r="D80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E27" sqref="E27"/>
    </sheetView>
  </sheetViews>
  <sheetFormatPr defaultColWidth="9.00390625" defaultRowHeight="14.25"/>
  <cols>
    <col min="1" max="1" width="51.50390625" style="0" customWidth="1"/>
    <col min="2" max="2" width="14.75390625" style="0" customWidth="1"/>
  </cols>
  <sheetData>
    <row r="1" ht="14.25">
      <c r="A1" s="1" t="s">
        <v>1022</v>
      </c>
    </row>
    <row r="2" ht="14.25">
      <c r="A2" t="s">
        <v>1023</v>
      </c>
    </row>
    <row r="3" spans="1:2" ht="14.25">
      <c r="A3" s="2" t="s">
        <v>1024</v>
      </c>
      <c r="B3" s="2"/>
    </row>
    <row r="4" ht="14.25">
      <c r="B4" t="s">
        <v>1025</v>
      </c>
    </row>
    <row r="5" spans="1:2" ht="14.25">
      <c r="A5" s="6" t="s">
        <v>1026</v>
      </c>
      <c r="B5" s="18" t="s">
        <v>1027</v>
      </c>
    </row>
    <row r="6" spans="1:2" ht="14.25">
      <c r="A6" s="6" t="s">
        <v>1028</v>
      </c>
      <c r="B6" s="6"/>
    </row>
    <row r="7" spans="1:2" ht="14.25">
      <c r="A7" s="6" t="s">
        <v>1029</v>
      </c>
      <c r="B7" s="6"/>
    </row>
    <row r="8" spans="1:2" ht="14.25">
      <c r="A8" s="6" t="s">
        <v>1030</v>
      </c>
      <c r="B8" s="6"/>
    </row>
    <row r="9" spans="1:2" ht="14.25">
      <c r="A9" s="6" t="s">
        <v>1031</v>
      </c>
      <c r="B9" s="6"/>
    </row>
    <row r="10" spans="1:2" ht="14.25">
      <c r="A10" s="6" t="s">
        <v>1032</v>
      </c>
      <c r="B10" s="6"/>
    </row>
    <row r="11" spans="1:2" ht="14.25">
      <c r="A11" s="6" t="s">
        <v>1033</v>
      </c>
      <c r="B11" s="6"/>
    </row>
    <row r="12" spans="1:2" ht="14.25">
      <c r="A12" s="6" t="s">
        <v>1034</v>
      </c>
      <c r="B12" s="6"/>
    </row>
    <row r="13" spans="1:2" ht="14.25">
      <c r="A13" s="6" t="s">
        <v>1035</v>
      </c>
      <c r="B13" s="6"/>
    </row>
    <row r="14" spans="1:2" ht="14.25">
      <c r="A14" s="6" t="s">
        <v>1036</v>
      </c>
      <c r="B14" s="6"/>
    </row>
    <row r="15" spans="1:2" ht="14.25">
      <c r="A15" s="6" t="s">
        <v>1037</v>
      </c>
      <c r="B15" s="6"/>
    </row>
    <row r="16" spans="1:2" ht="14.25">
      <c r="A16" s="6" t="s">
        <v>1038</v>
      </c>
      <c r="B16" s="6"/>
    </row>
    <row r="17" spans="1:2" ht="14.25">
      <c r="A17" s="6" t="s">
        <v>1039</v>
      </c>
      <c r="B17" s="6"/>
    </row>
    <row r="18" spans="1:2" ht="14.25">
      <c r="A18" s="6" t="s">
        <v>1040</v>
      </c>
      <c r="B18" s="6"/>
    </row>
    <row r="19" spans="1:2" ht="14.25">
      <c r="A19" s="6" t="s">
        <v>1041</v>
      </c>
      <c r="B19" s="6"/>
    </row>
    <row r="20" spans="1:2" ht="14.25">
      <c r="A20" s="6" t="s">
        <v>1042</v>
      </c>
      <c r="B20" s="6"/>
    </row>
    <row r="21" spans="1:2" ht="14.25">
      <c r="A21" s="6" t="s">
        <v>1043</v>
      </c>
      <c r="B21" s="6"/>
    </row>
    <row r="22" spans="1:2" ht="14.25">
      <c r="A22" s="6" t="s">
        <v>1044</v>
      </c>
      <c r="B22" s="6"/>
    </row>
    <row r="23" spans="1:2" ht="14.25">
      <c r="A23" s="6" t="s">
        <v>1045</v>
      </c>
      <c r="B23" s="6"/>
    </row>
    <row r="24" spans="1:2" ht="14.25">
      <c r="A24" s="6" t="s">
        <v>1046</v>
      </c>
      <c r="B24" s="6"/>
    </row>
    <row r="25" spans="1:2" ht="14.25">
      <c r="A25" s="6" t="s">
        <v>1047</v>
      </c>
      <c r="B25" s="6"/>
    </row>
    <row r="26" spans="1:2" ht="14.25">
      <c r="A26" s="6" t="s">
        <v>1048</v>
      </c>
      <c r="B26" s="6"/>
    </row>
    <row r="27" spans="1:2" ht="14.25">
      <c r="A27" s="6" t="s">
        <v>1049</v>
      </c>
      <c r="B27" s="6"/>
    </row>
    <row r="28" spans="1:2" ht="14.25">
      <c r="A28" s="6" t="s">
        <v>1050</v>
      </c>
      <c r="B28" s="6"/>
    </row>
    <row r="29" spans="1:2" ht="14.25">
      <c r="A29" s="6" t="s">
        <v>1051</v>
      </c>
      <c r="B29" s="6"/>
    </row>
    <row r="30" spans="1:2" ht="14.25">
      <c r="A30" s="6" t="s">
        <v>1052</v>
      </c>
      <c r="B30" s="6"/>
    </row>
    <row r="31" spans="1:2" ht="14.25">
      <c r="A31" s="6" t="s">
        <v>1051</v>
      </c>
      <c r="B31" s="6"/>
    </row>
    <row r="32" spans="1:2" ht="14.25">
      <c r="A32" s="6" t="s">
        <v>1053</v>
      </c>
      <c r="B32" s="6"/>
    </row>
    <row r="33" spans="1:2" ht="14.25">
      <c r="A33" s="6" t="s">
        <v>1051</v>
      </c>
      <c r="B33" s="6"/>
    </row>
    <row r="34" spans="1:2" ht="14.25">
      <c r="A34" s="6" t="s">
        <v>1054</v>
      </c>
      <c r="B34" s="6"/>
    </row>
    <row r="35" spans="1:2" ht="14.25">
      <c r="A35" s="6" t="s">
        <v>1051</v>
      </c>
      <c r="B35" s="6"/>
    </row>
    <row r="36" spans="1:2" ht="14.25">
      <c r="A36" s="6" t="s">
        <v>1055</v>
      </c>
      <c r="B36" s="6"/>
    </row>
    <row r="37" spans="1:2" ht="14.25">
      <c r="A37" s="6" t="s">
        <v>1051</v>
      </c>
      <c r="B37" s="6"/>
    </row>
    <row r="38" spans="1:2" ht="14.25">
      <c r="A38" s="6" t="s">
        <v>1056</v>
      </c>
      <c r="B38" s="6"/>
    </row>
    <row r="39" spans="1:2" ht="14.25">
      <c r="A39" s="6" t="s">
        <v>1051</v>
      </c>
      <c r="B39" s="6"/>
    </row>
    <row r="40" spans="1:2" ht="14.25">
      <c r="A40" s="6" t="s">
        <v>1057</v>
      </c>
      <c r="B40" s="6"/>
    </row>
    <row r="41" spans="1:2" ht="14.25">
      <c r="A41" s="6" t="s">
        <v>1051</v>
      </c>
      <c r="B41" s="6"/>
    </row>
    <row r="42" spans="1:2" ht="14.25">
      <c r="A42" s="6" t="s">
        <v>1058</v>
      </c>
      <c r="B42" s="6"/>
    </row>
    <row r="43" spans="1:2" ht="14.25">
      <c r="A43" s="6" t="s">
        <v>1051</v>
      </c>
      <c r="B43" s="6"/>
    </row>
    <row r="44" spans="1:2" ht="14.25">
      <c r="A44" s="6" t="s">
        <v>1059</v>
      </c>
      <c r="B44" s="6"/>
    </row>
    <row r="45" spans="1:2" ht="14.25">
      <c r="A45" s="6" t="s">
        <v>1051</v>
      </c>
      <c r="B45" s="6"/>
    </row>
    <row r="46" spans="1:2" ht="14.25">
      <c r="A46" s="6" t="s">
        <v>1060</v>
      </c>
      <c r="B46" s="6"/>
    </row>
    <row r="47" spans="1:2" ht="14.25">
      <c r="A47" s="6" t="s">
        <v>1051</v>
      </c>
      <c r="B47" s="6"/>
    </row>
    <row r="48" spans="1:2" ht="14.25">
      <c r="A48" s="6" t="s">
        <v>1061</v>
      </c>
      <c r="B48" s="6"/>
    </row>
    <row r="49" spans="1:2" ht="14.25">
      <c r="A49" s="6" t="s">
        <v>1051</v>
      </c>
      <c r="B49" s="6"/>
    </row>
    <row r="50" spans="1:2" ht="14.25">
      <c r="A50" s="6" t="s">
        <v>1062</v>
      </c>
      <c r="B50" s="6"/>
    </row>
    <row r="51" spans="1:2" ht="14.25">
      <c r="A51" s="6" t="s">
        <v>1051</v>
      </c>
      <c r="B51" s="6"/>
    </row>
    <row r="52" spans="1:2" ht="14.25">
      <c r="A52" s="6" t="s">
        <v>1063</v>
      </c>
      <c r="B52" s="6"/>
    </row>
    <row r="53" spans="1:2" ht="14.25">
      <c r="A53" s="6" t="s">
        <v>1051</v>
      </c>
      <c r="B53" s="6"/>
    </row>
    <row r="54" spans="1:2" ht="14.25">
      <c r="A54" s="6" t="s">
        <v>1064</v>
      </c>
      <c r="B54" s="6"/>
    </row>
    <row r="55" spans="1:2" ht="14.25">
      <c r="A55" s="6" t="s">
        <v>1051</v>
      </c>
      <c r="B55" s="6"/>
    </row>
    <row r="56" spans="1:2" ht="14.25">
      <c r="A56" s="6" t="s">
        <v>1065</v>
      </c>
      <c r="B56" s="6"/>
    </row>
    <row r="57" spans="1:2" ht="14.25">
      <c r="A57" s="6" t="s">
        <v>1051</v>
      </c>
      <c r="B57" s="6"/>
    </row>
    <row r="58" spans="1:2" ht="14.25">
      <c r="A58" s="6" t="s">
        <v>1066</v>
      </c>
      <c r="B58" s="6"/>
    </row>
    <row r="59" spans="1:2" ht="14.25">
      <c r="A59" s="6" t="s">
        <v>1051</v>
      </c>
      <c r="B59" s="6"/>
    </row>
    <row r="60" spans="1:2" ht="14.25">
      <c r="A60" s="6" t="s">
        <v>1067</v>
      </c>
      <c r="B60" s="6"/>
    </row>
    <row r="61" spans="1:2" ht="14.25">
      <c r="A61" s="6" t="s">
        <v>1051</v>
      </c>
      <c r="B61" s="6"/>
    </row>
    <row r="62" spans="1:2" ht="14.25">
      <c r="A62" s="6" t="s">
        <v>1068</v>
      </c>
      <c r="B62" s="6"/>
    </row>
    <row r="63" spans="1:2" ht="14.25">
      <c r="A63" s="6" t="s">
        <v>1051</v>
      </c>
      <c r="B63" s="6"/>
    </row>
    <row r="64" spans="1:2" ht="14.25">
      <c r="A64" s="6" t="s">
        <v>1069</v>
      </c>
      <c r="B64" s="6"/>
    </row>
    <row r="65" spans="1:2" ht="14.25">
      <c r="A65" s="6" t="s">
        <v>1070</v>
      </c>
      <c r="B65" s="6"/>
    </row>
    <row r="66" spans="1:2" ht="14.25">
      <c r="A66" s="6"/>
      <c r="B66" s="6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29" sqref="F29"/>
    </sheetView>
  </sheetViews>
  <sheetFormatPr defaultColWidth="9.00390625" defaultRowHeight="14.25"/>
  <cols>
    <col min="1" max="1" width="30.375" style="0" customWidth="1"/>
    <col min="2" max="2" width="14.75390625" style="0" customWidth="1"/>
    <col min="3" max="3" width="11.375" style="0" customWidth="1"/>
    <col min="4" max="4" width="16.75390625" style="0" customWidth="1"/>
    <col min="5" max="5" width="13.375" style="0" customWidth="1"/>
  </cols>
  <sheetData>
    <row r="1" ht="14.25">
      <c r="A1" s="1" t="s">
        <v>1022</v>
      </c>
    </row>
    <row r="2" ht="14.25">
      <c r="A2" t="s">
        <v>1071</v>
      </c>
    </row>
    <row r="3" spans="1:5" ht="14.25">
      <c r="A3" s="2" t="s">
        <v>1072</v>
      </c>
      <c r="B3" s="2"/>
      <c r="C3" s="2"/>
      <c r="D3" s="2"/>
      <c r="E3" s="2"/>
    </row>
    <row r="4" ht="14.25">
      <c r="B4" t="s">
        <v>1025</v>
      </c>
    </row>
    <row r="5" spans="1:5" ht="14.25">
      <c r="A5" s="6" t="s">
        <v>1073</v>
      </c>
      <c r="B5" s="6" t="s">
        <v>1074</v>
      </c>
      <c r="C5" s="6" t="s">
        <v>1075</v>
      </c>
      <c r="D5" s="6" t="s">
        <v>1076</v>
      </c>
      <c r="E5" s="6" t="s">
        <v>1077</v>
      </c>
    </row>
    <row r="6" spans="1:5" ht="14.25">
      <c r="A6" s="6" t="s">
        <v>1078</v>
      </c>
      <c r="B6" s="6"/>
      <c r="C6" s="6"/>
      <c r="D6" s="6"/>
      <c r="E6" s="6"/>
    </row>
    <row r="7" spans="1:5" ht="14.25">
      <c r="A7" s="6" t="s">
        <v>1078</v>
      </c>
      <c r="B7" s="6"/>
      <c r="C7" s="6"/>
      <c r="D7" s="6"/>
      <c r="E7" s="6"/>
    </row>
    <row r="8" spans="1:5" ht="14.25">
      <c r="A8" s="6" t="s">
        <v>1078</v>
      </c>
      <c r="B8" s="6"/>
      <c r="C8" s="6"/>
      <c r="D8" s="6"/>
      <c r="E8" s="6"/>
    </row>
    <row r="9" spans="1:5" ht="14.25">
      <c r="A9" s="6" t="s">
        <v>1078</v>
      </c>
      <c r="B9" s="6"/>
      <c r="C9" s="6"/>
      <c r="D9" s="6"/>
      <c r="E9" s="6"/>
    </row>
    <row r="10" spans="1:5" ht="14.25">
      <c r="A10" s="6" t="s">
        <v>1078</v>
      </c>
      <c r="B10" s="6"/>
      <c r="C10" s="6"/>
      <c r="D10" s="6"/>
      <c r="E10" s="6"/>
    </row>
    <row r="11" spans="1:5" ht="14.25">
      <c r="A11" s="6" t="s">
        <v>1078</v>
      </c>
      <c r="B11" s="6"/>
      <c r="C11" s="6"/>
      <c r="D11" s="6"/>
      <c r="E11" s="6"/>
    </row>
    <row r="12" spans="1:5" ht="14.25">
      <c r="A12" s="6" t="s">
        <v>1078</v>
      </c>
      <c r="B12" s="6"/>
      <c r="C12" s="6"/>
      <c r="D12" s="6"/>
      <c r="E12" s="6"/>
    </row>
    <row r="13" spans="1:5" ht="14.25">
      <c r="A13" s="6" t="s">
        <v>1078</v>
      </c>
      <c r="B13" s="6"/>
      <c r="C13" s="6"/>
      <c r="D13" s="6"/>
      <c r="E13" s="6"/>
    </row>
    <row r="14" spans="1:5" ht="14.25">
      <c r="A14" s="6" t="s">
        <v>1078</v>
      </c>
      <c r="B14" s="6"/>
      <c r="C14" s="6"/>
      <c r="D14" s="6"/>
      <c r="E14" s="6"/>
    </row>
    <row r="15" spans="1:5" ht="14.25">
      <c r="A15" s="6" t="s">
        <v>1078</v>
      </c>
      <c r="B15" s="6"/>
      <c r="C15" s="6"/>
      <c r="D15" s="6"/>
      <c r="E15" s="6"/>
    </row>
    <row r="16" spans="1:5" ht="14.25">
      <c r="A16" s="6" t="s">
        <v>1079</v>
      </c>
      <c r="B16" s="6"/>
      <c r="C16" s="6"/>
      <c r="D16" s="6"/>
      <c r="E16" s="6"/>
    </row>
    <row r="17" spans="1:5" ht="14.25">
      <c r="A17" s="6" t="s">
        <v>958</v>
      </c>
      <c r="B17" s="6"/>
      <c r="C17" s="6"/>
      <c r="D17" s="6"/>
      <c r="E17" s="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2022-03-10T06:01:37Z</cp:lastPrinted>
  <dcterms:created xsi:type="dcterms:W3CDTF">2018-01-02T23:53:25Z</dcterms:created>
  <dcterms:modified xsi:type="dcterms:W3CDTF">2023-01-20T07:59:55Z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